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BuÇalışmaKitabı"/>
  <mc:AlternateContent xmlns:mc="http://schemas.openxmlformats.org/markup-compatibility/2006">
    <mc:Choice Requires="x15">
      <x15ac:absPath xmlns:x15ac="http://schemas.microsoft.com/office/spreadsheetml/2010/11/ac" url="C:\Users\alikemal.gungor\Desktop\TARATILAN BELGELER\"/>
    </mc:Choice>
  </mc:AlternateContent>
  <xr:revisionPtr revIDLastSave="0" documentId="8_{4CD7A307-7158-492E-8C26-B160B1DDB399}" xr6:coauthVersionLast="47" xr6:coauthVersionMax="47" xr10:uidLastSave="{00000000-0000-0000-0000-000000000000}"/>
  <bookViews>
    <workbookView xWindow="-120" yWindow="-120" windowWidth="29040" windowHeight="15840" xr2:uid="{00000000-000D-0000-FFFF-FFFF00000000}"/>
  </bookViews>
  <sheets>
    <sheet name="VERİ GİRİŞİ" sheetId="10" r:id="rId1"/>
    <sheet name="Ayarlar" sheetId="1" state="hidden" r:id="rId2"/>
    <sheet name="Katsayilar" sheetId="2" state="hidden" r:id="rId3"/>
    <sheet name="HESAPLAMA SAYFASI" sheetId="9" state="hidden" r:id="rId4"/>
    <sheet name="ÇÖB Bordrosu" sheetId="8" r:id="rId5"/>
    <sheet name="Banka Listesi" sheetId="6" r:id="rId6"/>
    <sheet name="HARCAMA TALİMATI" sheetId="7" r:id="rId7"/>
  </sheets>
  <definedNames>
    <definedName name="_xlnm._FilterDatabase" localSheetId="5" hidden="1">'Banka Listesi'!$A$8:$E$33</definedName>
    <definedName name="_xlnm.Print_Area" localSheetId="6">'HARCAMA TALİMATI'!$A$1:$J$49</definedName>
    <definedName name="_xlnm.Print_Area" localSheetId="0">'VERİ GİRİŞİ'!$A$9:$AL$41</definedName>
    <definedName name="_xlnm.Print_Titles" localSheetId="4">'ÇÖB Bordrosu'!$5:$13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M322" i="9" l="1"/>
  <c r="H48" i="7"/>
  <c r="H46" i="7"/>
  <c r="A48" i="7"/>
  <c r="A45" i="7"/>
  <c r="F29" i="7"/>
  <c r="F27" i="7"/>
  <c r="F15" i="7"/>
  <c r="A8" i="7"/>
  <c r="A4" i="7"/>
  <c r="A9" i="10"/>
  <c r="O40" i="10"/>
  <c r="AF41" i="10"/>
  <c r="O41" i="10"/>
  <c r="D41" i="10"/>
  <c r="AF40" i="10"/>
  <c r="D40" i="10"/>
  <c r="D200" i="8"/>
  <c r="O200" i="8"/>
  <c r="O199" i="8"/>
  <c r="D199" i="8"/>
  <c r="AF200" i="8"/>
  <c r="AF199" i="8"/>
  <c r="B4" i="1" l="1"/>
  <c r="F610" i="9"/>
  <c r="G610" i="9"/>
  <c r="H610" i="9"/>
  <c r="I610" i="9"/>
  <c r="J610" i="9"/>
  <c r="K610" i="9"/>
  <c r="L610" i="9"/>
  <c r="M610" i="9"/>
  <c r="N610" i="9"/>
  <c r="O610" i="9"/>
  <c r="P610" i="9"/>
  <c r="Q610" i="9"/>
  <c r="R610" i="9"/>
  <c r="S610" i="9"/>
  <c r="T610" i="9"/>
  <c r="U610" i="9"/>
  <c r="V610" i="9"/>
  <c r="W610" i="9"/>
  <c r="X610" i="9"/>
  <c r="Y610" i="9"/>
  <c r="Z610" i="9"/>
  <c r="AA610" i="9"/>
  <c r="AB610" i="9"/>
  <c r="AC610" i="9"/>
  <c r="AD610" i="9"/>
  <c r="AE610" i="9"/>
  <c r="AF610" i="9"/>
  <c r="AG610" i="9"/>
  <c r="AH610" i="9"/>
  <c r="AI610" i="9"/>
  <c r="AJ610" i="9"/>
  <c r="AK610" i="9"/>
  <c r="AL610" i="9"/>
  <c r="F585" i="9"/>
  <c r="G585" i="9"/>
  <c r="H585" i="9"/>
  <c r="I585" i="9"/>
  <c r="J585" i="9"/>
  <c r="K585" i="9"/>
  <c r="L585" i="9"/>
  <c r="M585" i="9"/>
  <c r="N585" i="9"/>
  <c r="O585" i="9"/>
  <c r="P585" i="9"/>
  <c r="Q585" i="9"/>
  <c r="R585" i="9"/>
  <c r="S585" i="9"/>
  <c r="T585" i="9"/>
  <c r="U585" i="9"/>
  <c r="V585" i="9"/>
  <c r="W585" i="9"/>
  <c r="X585" i="9"/>
  <c r="Y585" i="9"/>
  <c r="Z585" i="9"/>
  <c r="AA585" i="9"/>
  <c r="AB585" i="9"/>
  <c r="AC585" i="9"/>
  <c r="AD585" i="9"/>
  <c r="AE585" i="9"/>
  <c r="AF585" i="9"/>
  <c r="AG585" i="9"/>
  <c r="AH585" i="9"/>
  <c r="AI585" i="9"/>
  <c r="AJ585" i="9"/>
  <c r="AK585" i="9"/>
  <c r="AL585" i="9"/>
  <c r="F560" i="9"/>
  <c r="G560" i="9"/>
  <c r="H560" i="9"/>
  <c r="I560" i="9"/>
  <c r="J560" i="9"/>
  <c r="K560" i="9"/>
  <c r="L560" i="9"/>
  <c r="M560" i="9"/>
  <c r="N560" i="9"/>
  <c r="O560" i="9"/>
  <c r="P560" i="9"/>
  <c r="Q560" i="9"/>
  <c r="R560" i="9"/>
  <c r="S560" i="9"/>
  <c r="T560" i="9"/>
  <c r="U560" i="9"/>
  <c r="V560" i="9"/>
  <c r="W560" i="9"/>
  <c r="X560" i="9"/>
  <c r="Y560" i="9"/>
  <c r="Z560" i="9"/>
  <c r="AA560" i="9"/>
  <c r="AB560" i="9"/>
  <c r="AC560" i="9"/>
  <c r="AD560" i="9"/>
  <c r="AE560" i="9"/>
  <c r="AF560" i="9"/>
  <c r="AG560" i="9"/>
  <c r="AH560" i="9"/>
  <c r="AI560" i="9"/>
  <c r="AJ560" i="9"/>
  <c r="AK560" i="9"/>
  <c r="AL560" i="9"/>
  <c r="F535" i="9"/>
  <c r="G535" i="9"/>
  <c r="H535" i="9"/>
  <c r="I535" i="9"/>
  <c r="J535" i="9"/>
  <c r="K535" i="9"/>
  <c r="L535" i="9"/>
  <c r="M535" i="9"/>
  <c r="N535" i="9"/>
  <c r="O535" i="9"/>
  <c r="P535" i="9"/>
  <c r="Q535" i="9"/>
  <c r="R535" i="9"/>
  <c r="S535" i="9"/>
  <c r="T535" i="9"/>
  <c r="U535" i="9"/>
  <c r="V535" i="9"/>
  <c r="W535" i="9"/>
  <c r="X535" i="9"/>
  <c r="Y535" i="9"/>
  <c r="Z535" i="9"/>
  <c r="AA535" i="9"/>
  <c r="AB535" i="9"/>
  <c r="AC535" i="9"/>
  <c r="AD535" i="9"/>
  <c r="AE535" i="9"/>
  <c r="AF535" i="9"/>
  <c r="AG535" i="9"/>
  <c r="AH535" i="9"/>
  <c r="AI535" i="9"/>
  <c r="AJ535" i="9"/>
  <c r="AK535" i="9"/>
  <c r="AL535" i="9"/>
  <c r="F510" i="9"/>
  <c r="G510" i="9"/>
  <c r="H510" i="9"/>
  <c r="I510" i="9"/>
  <c r="J510" i="9"/>
  <c r="K510" i="9"/>
  <c r="L510" i="9"/>
  <c r="M510" i="9"/>
  <c r="N510" i="9"/>
  <c r="O510" i="9"/>
  <c r="P510" i="9"/>
  <c r="Q510" i="9"/>
  <c r="R510" i="9"/>
  <c r="S510" i="9"/>
  <c r="T510" i="9"/>
  <c r="U510" i="9"/>
  <c r="V510" i="9"/>
  <c r="W510" i="9"/>
  <c r="X510" i="9"/>
  <c r="Y510" i="9"/>
  <c r="Z510" i="9"/>
  <c r="AA510" i="9"/>
  <c r="AB510" i="9"/>
  <c r="AC510" i="9"/>
  <c r="AD510" i="9"/>
  <c r="AE510" i="9"/>
  <c r="AF510" i="9"/>
  <c r="AG510" i="9"/>
  <c r="AH510" i="9"/>
  <c r="AI510" i="9"/>
  <c r="AJ510" i="9"/>
  <c r="AK510" i="9"/>
  <c r="AL510" i="9"/>
  <c r="F485" i="9"/>
  <c r="G485" i="9"/>
  <c r="H485" i="9"/>
  <c r="I485" i="9"/>
  <c r="J485" i="9"/>
  <c r="K485" i="9"/>
  <c r="L485" i="9"/>
  <c r="M485" i="9"/>
  <c r="N485" i="9"/>
  <c r="O485" i="9"/>
  <c r="P485" i="9"/>
  <c r="Q485" i="9"/>
  <c r="R485" i="9"/>
  <c r="S485" i="9"/>
  <c r="T485" i="9"/>
  <c r="U485" i="9"/>
  <c r="V485" i="9"/>
  <c r="W485" i="9"/>
  <c r="X485" i="9"/>
  <c r="Y485" i="9"/>
  <c r="Z485" i="9"/>
  <c r="AA485" i="9"/>
  <c r="AB485" i="9"/>
  <c r="AC485" i="9"/>
  <c r="AD485" i="9"/>
  <c r="AE485" i="9"/>
  <c r="AF485" i="9"/>
  <c r="AG485" i="9"/>
  <c r="AH485" i="9"/>
  <c r="AI485" i="9"/>
  <c r="AJ485" i="9"/>
  <c r="AK485" i="9"/>
  <c r="AL485" i="9"/>
  <c r="F460" i="9"/>
  <c r="G460" i="9"/>
  <c r="H460" i="9"/>
  <c r="I460" i="9"/>
  <c r="J460" i="9"/>
  <c r="K460" i="9"/>
  <c r="L460" i="9"/>
  <c r="M460" i="9"/>
  <c r="N460" i="9"/>
  <c r="O460" i="9"/>
  <c r="P460" i="9"/>
  <c r="Q460" i="9"/>
  <c r="R460" i="9"/>
  <c r="S460" i="9"/>
  <c r="T460" i="9"/>
  <c r="U460" i="9"/>
  <c r="V460" i="9"/>
  <c r="W460" i="9"/>
  <c r="X460" i="9"/>
  <c r="Y460" i="9"/>
  <c r="Z460" i="9"/>
  <c r="AA460" i="9"/>
  <c r="AB460" i="9"/>
  <c r="AC460" i="9"/>
  <c r="AD460" i="9"/>
  <c r="AE460" i="9"/>
  <c r="AF460" i="9"/>
  <c r="AG460" i="9"/>
  <c r="AH460" i="9"/>
  <c r="AI460" i="9"/>
  <c r="AJ460" i="9"/>
  <c r="AK460" i="9"/>
  <c r="AL460" i="9"/>
  <c r="F435" i="9"/>
  <c r="G435" i="9"/>
  <c r="H435" i="9"/>
  <c r="I435" i="9"/>
  <c r="J435" i="9"/>
  <c r="K435" i="9"/>
  <c r="L435" i="9"/>
  <c r="M435" i="9"/>
  <c r="N435" i="9"/>
  <c r="O435" i="9"/>
  <c r="P435" i="9"/>
  <c r="Q435" i="9"/>
  <c r="R435" i="9"/>
  <c r="S435" i="9"/>
  <c r="T435" i="9"/>
  <c r="U435" i="9"/>
  <c r="V435" i="9"/>
  <c r="W435" i="9"/>
  <c r="X435" i="9"/>
  <c r="Y435" i="9"/>
  <c r="Z435" i="9"/>
  <c r="AA435" i="9"/>
  <c r="AB435" i="9"/>
  <c r="AC435" i="9"/>
  <c r="AD435" i="9"/>
  <c r="AE435" i="9"/>
  <c r="AF435" i="9"/>
  <c r="AG435" i="9"/>
  <c r="AH435" i="9"/>
  <c r="AI435" i="9"/>
  <c r="AJ435" i="9"/>
  <c r="AK435" i="9"/>
  <c r="AL435" i="9"/>
  <c r="F410" i="9"/>
  <c r="G410" i="9"/>
  <c r="H410" i="9"/>
  <c r="I410" i="9"/>
  <c r="J410" i="9"/>
  <c r="K410" i="9"/>
  <c r="L410" i="9"/>
  <c r="M410" i="9"/>
  <c r="N410" i="9"/>
  <c r="O410" i="9"/>
  <c r="P410" i="9"/>
  <c r="Q410" i="9"/>
  <c r="R410" i="9"/>
  <c r="S410" i="9"/>
  <c r="T410" i="9"/>
  <c r="U410" i="9"/>
  <c r="V410" i="9"/>
  <c r="W410" i="9"/>
  <c r="X410" i="9"/>
  <c r="Y410" i="9"/>
  <c r="Z410" i="9"/>
  <c r="AA410" i="9"/>
  <c r="AB410" i="9"/>
  <c r="AC410" i="9"/>
  <c r="AD410" i="9"/>
  <c r="AE410" i="9"/>
  <c r="AF410" i="9"/>
  <c r="AG410" i="9"/>
  <c r="AH410" i="9"/>
  <c r="AI410" i="9"/>
  <c r="AJ410" i="9"/>
  <c r="AK410" i="9"/>
  <c r="AL410" i="9"/>
  <c r="F385" i="9"/>
  <c r="G385" i="9"/>
  <c r="H385" i="9"/>
  <c r="I385" i="9"/>
  <c r="J385" i="9"/>
  <c r="K385" i="9"/>
  <c r="L385" i="9"/>
  <c r="M385" i="9"/>
  <c r="N385" i="9"/>
  <c r="O385" i="9"/>
  <c r="P385" i="9"/>
  <c r="Q385" i="9"/>
  <c r="R385" i="9"/>
  <c r="S385" i="9"/>
  <c r="T385" i="9"/>
  <c r="U385" i="9"/>
  <c r="V385" i="9"/>
  <c r="W385" i="9"/>
  <c r="X385" i="9"/>
  <c r="Y385" i="9"/>
  <c r="Z385" i="9"/>
  <c r="AA385" i="9"/>
  <c r="AB385" i="9"/>
  <c r="AC385" i="9"/>
  <c r="AD385" i="9"/>
  <c r="AE385" i="9"/>
  <c r="AF385" i="9"/>
  <c r="AG385" i="9"/>
  <c r="AH385" i="9"/>
  <c r="AI385" i="9"/>
  <c r="AJ385" i="9"/>
  <c r="AK385" i="9"/>
  <c r="AL385" i="9"/>
  <c r="F360" i="9"/>
  <c r="G360" i="9"/>
  <c r="H360" i="9"/>
  <c r="I360" i="9"/>
  <c r="J360" i="9"/>
  <c r="K360" i="9"/>
  <c r="L360" i="9"/>
  <c r="M360" i="9"/>
  <c r="N360" i="9"/>
  <c r="O360" i="9"/>
  <c r="P360" i="9"/>
  <c r="Q360" i="9"/>
  <c r="R360" i="9"/>
  <c r="S360" i="9"/>
  <c r="T360" i="9"/>
  <c r="U360" i="9"/>
  <c r="V360" i="9"/>
  <c r="W360" i="9"/>
  <c r="X360" i="9"/>
  <c r="Y360" i="9"/>
  <c r="Z360" i="9"/>
  <c r="AA360" i="9"/>
  <c r="AB360" i="9"/>
  <c r="AC360" i="9"/>
  <c r="AD360" i="9"/>
  <c r="AE360" i="9"/>
  <c r="AF360" i="9"/>
  <c r="AG360" i="9"/>
  <c r="AH360" i="9"/>
  <c r="AI360" i="9"/>
  <c r="AJ360" i="9"/>
  <c r="AK360" i="9"/>
  <c r="AL360" i="9"/>
  <c r="F335" i="9"/>
  <c r="G335" i="9"/>
  <c r="H335" i="9"/>
  <c r="I335" i="9"/>
  <c r="J335" i="9"/>
  <c r="K335" i="9"/>
  <c r="L335" i="9"/>
  <c r="M335" i="9"/>
  <c r="N335" i="9"/>
  <c r="O335" i="9"/>
  <c r="P335" i="9"/>
  <c r="Q335" i="9"/>
  <c r="R335" i="9"/>
  <c r="S335" i="9"/>
  <c r="T335" i="9"/>
  <c r="U335" i="9"/>
  <c r="V335" i="9"/>
  <c r="W335" i="9"/>
  <c r="X335" i="9"/>
  <c r="Y335" i="9"/>
  <c r="Z335" i="9"/>
  <c r="AA335" i="9"/>
  <c r="AB335" i="9"/>
  <c r="AC335" i="9"/>
  <c r="AD335" i="9"/>
  <c r="AE335" i="9"/>
  <c r="AF335" i="9"/>
  <c r="AG335" i="9"/>
  <c r="AH335" i="9"/>
  <c r="AI335" i="9"/>
  <c r="AJ335" i="9"/>
  <c r="AK335" i="9"/>
  <c r="AL335" i="9"/>
  <c r="AM335" i="9"/>
  <c r="F310" i="9"/>
  <c r="G310" i="9"/>
  <c r="H310" i="9"/>
  <c r="I310" i="9"/>
  <c r="J310" i="9"/>
  <c r="K310" i="9"/>
  <c r="L310" i="9"/>
  <c r="M310" i="9"/>
  <c r="N310" i="9"/>
  <c r="O310" i="9"/>
  <c r="P310" i="9"/>
  <c r="Q310" i="9"/>
  <c r="R310" i="9"/>
  <c r="S310" i="9"/>
  <c r="T310" i="9"/>
  <c r="U310" i="9"/>
  <c r="V310" i="9"/>
  <c r="W310" i="9"/>
  <c r="X310" i="9"/>
  <c r="Y310" i="9"/>
  <c r="Z310" i="9"/>
  <c r="AA310" i="9"/>
  <c r="AB310" i="9"/>
  <c r="AC310" i="9"/>
  <c r="AD310" i="9"/>
  <c r="AE310" i="9"/>
  <c r="AF310" i="9"/>
  <c r="AG310" i="9"/>
  <c r="AH310" i="9"/>
  <c r="AI310" i="9"/>
  <c r="AJ310" i="9"/>
  <c r="AK310" i="9"/>
  <c r="AL310" i="9"/>
  <c r="F285" i="9"/>
  <c r="G285" i="9"/>
  <c r="H285" i="9"/>
  <c r="I285" i="9"/>
  <c r="J285" i="9"/>
  <c r="K285" i="9"/>
  <c r="L285" i="9"/>
  <c r="M285" i="9"/>
  <c r="N285" i="9"/>
  <c r="O285" i="9"/>
  <c r="P285" i="9"/>
  <c r="Q285" i="9"/>
  <c r="R285" i="9"/>
  <c r="S285" i="9"/>
  <c r="T285" i="9"/>
  <c r="U285" i="9"/>
  <c r="V285" i="9"/>
  <c r="W285" i="9"/>
  <c r="X285" i="9"/>
  <c r="Y285" i="9"/>
  <c r="Z285" i="9"/>
  <c r="AA285" i="9"/>
  <c r="AB285" i="9"/>
  <c r="AC285" i="9"/>
  <c r="AD285" i="9"/>
  <c r="AE285" i="9"/>
  <c r="AF285" i="9"/>
  <c r="AG285" i="9"/>
  <c r="AH285" i="9"/>
  <c r="AI285" i="9"/>
  <c r="AJ285" i="9"/>
  <c r="AK285" i="9"/>
  <c r="AL285" i="9"/>
  <c r="F260" i="9"/>
  <c r="G260" i="9"/>
  <c r="H260" i="9"/>
  <c r="I260" i="9"/>
  <c r="J260" i="9"/>
  <c r="K260" i="9"/>
  <c r="L260" i="9"/>
  <c r="M260" i="9"/>
  <c r="N260" i="9"/>
  <c r="O260" i="9"/>
  <c r="P260" i="9"/>
  <c r="Q260" i="9"/>
  <c r="R260" i="9"/>
  <c r="S260" i="9"/>
  <c r="T260" i="9"/>
  <c r="U260" i="9"/>
  <c r="V260" i="9"/>
  <c r="W260" i="9"/>
  <c r="X260" i="9"/>
  <c r="Y260" i="9"/>
  <c r="Z260" i="9"/>
  <c r="AA260" i="9"/>
  <c r="AB260" i="9"/>
  <c r="AC260" i="9"/>
  <c r="AD260" i="9"/>
  <c r="AE260" i="9"/>
  <c r="AF260" i="9"/>
  <c r="AG260" i="9"/>
  <c r="AH260" i="9"/>
  <c r="AI260" i="9"/>
  <c r="AJ260" i="9"/>
  <c r="AK260" i="9"/>
  <c r="AL260" i="9"/>
  <c r="AM260" i="9"/>
  <c r="F235" i="9"/>
  <c r="G235" i="9"/>
  <c r="H235" i="9"/>
  <c r="I235" i="9"/>
  <c r="J235" i="9"/>
  <c r="K235" i="9"/>
  <c r="L235" i="9"/>
  <c r="M235" i="9"/>
  <c r="N235" i="9"/>
  <c r="O235" i="9"/>
  <c r="P235" i="9"/>
  <c r="Q235" i="9"/>
  <c r="R235" i="9"/>
  <c r="S235" i="9"/>
  <c r="T235" i="9"/>
  <c r="U235" i="9"/>
  <c r="V235" i="9"/>
  <c r="W235" i="9"/>
  <c r="X235" i="9"/>
  <c r="Y235" i="9"/>
  <c r="Z235" i="9"/>
  <c r="AA235" i="9"/>
  <c r="AB235" i="9"/>
  <c r="AC235" i="9"/>
  <c r="AD235" i="9"/>
  <c r="AE235" i="9"/>
  <c r="AF235" i="9"/>
  <c r="AG235" i="9"/>
  <c r="AH235" i="9"/>
  <c r="AI235" i="9"/>
  <c r="AJ235" i="9"/>
  <c r="AK235" i="9"/>
  <c r="AL235" i="9"/>
  <c r="AM235" i="9"/>
  <c r="E235" i="9"/>
  <c r="F210" i="9"/>
  <c r="G210" i="9"/>
  <c r="H210" i="9"/>
  <c r="I210" i="9"/>
  <c r="J210" i="9"/>
  <c r="K210" i="9"/>
  <c r="L210" i="9"/>
  <c r="M210" i="9"/>
  <c r="N210" i="9"/>
  <c r="O210" i="9"/>
  <c r="P210" i="9"/>
  <c r="Q210" i="9"/>
  <c r="R210" i="9"/>
  <c r="S210" i="9"/>
  <c r="T210" i="9"/>
  <c r="U210" i="9"/>
  <c r="V210" i="9"/>
  <c r="W210" i="9"/>
  <c r="X210" i="9"/>
  <c r="Y210" i="9"/>
  <c r="Z210" i="9"/>
  <c r="AA210" i="9"/>
  <c r="AB210" i="9"/>
  <c r="AC210" i="9"/>
  <c r="AD210" i="9"/>
  <c r="AE210" i="9"/>
  <c r="AF210" i="9"/>
  <c r="AG210" i="9"/>
  <c r="AH210" i="9"/>
  <c r="AI210" i="9"/>
  <c r="AJ210" i="9"/>
  <c r="AK210" i="9"/>
  <c r="AL210" i="9"/>
  <c r="F185" i="9"/>
  <c r="G185" i="9"/>
  <c r="H185" i="9"/>
  <c r="I185" i="9"/>
  <c r="J185" i="9"/>
  <c r="K185" i="9"/>
  <c r="L185" i="9"/>
  <c r="M185" i="9"/>
  <c r="N185" i="9"/>
  <c r="O185" i="9"/>
  <c r="P185" i="9"/>
  <c r="Q185" i="9"/>
  <c r="R185" i="9"/>
  <c r="S185" i="9"/>
  <c r="T185" i="9"/>
  <c r="U185" i="9"/>
  <c r="V185" i="9"/>
  <c r="W185" i="9"/>
  <c r="X185" i="9"/>
  <c r="Y185" i="9"/>
  <c r="Z185" i="9"/>
  <c r="AA185" i="9"/>
  <c r="AB185" i="9"/>
  <c r="AC185" i="9"/>
  <c r="AD185" i="9"/>
  <c r="AE185" i="9"/>
  <c r="AF185" i="9"/>
  <c r="AG185" i="9"/>
  <c r="AH185" i="9"/>
  <c r="AI185" i="9"/>
  <c r="AJ185" i="9"/>
  <c r="AK185" i="9"/>
  <c r="AL185" i="9"/>
  <c r="F160" i="9"/>
  <c r="G160" i="9"/>
  <c r="H160" i="9"/>
  <c r="I160" i="9"/>
  <c r="J160" i="9"/>
  <c r="K160" i="9"/>
  <c r="L160" i="9"/>
  <c r="M160" i="9"/>
  <c r="N160" i="9"/>
  <c r="O160" i="9"/>
  <c r="P160" i="9"/>
  <c r="Q160" i="9"/>
  <c r="R160" i="9"/>
  <c r="S160" i="9"/>
  <c r="T160" i="9"/>
  <c r="U160" i="9"/>
  <c r="V160" i="9"/>
  <c r="W160" i="9"/>
  <c r="X160" i="9"/>
  <c r="Y160" i="9"/>
  <c r="Z160" i="9"/>
  <c r="AA160" i="9"/>
  <c r="AB160" i="9"/>
  <c r="AC160" i="9"/>
  <c r="AD160" i="9"/>
  <c r="AE160" i="9"/>
  <c r="AF160" i="9"/>
  <c r="AG160" i="9"/>
  <c r="AH160" i="9"/>
  <c r="AI160" i="9"/>
  <c r="AJ160" i="9"/>
  <c r="AK160" i="9"/>
  <c r="AL160" i="9"/>
  <c r="F135" i="9"/>
  <c r="G135" i="9"/>
  <c r="H135" i="9"/>
  <c r="I135" i="9"/>
  <c r="J135" i="9"/>
  <c r="K135" i="9"/>
  <c r="L135" i="9"/>
  <c r="M135" i="9"/>
  <c r="N135" i="9"/>
  <c r="O135" i="9"/>
  <c r="P135" i="9"/>
  <c r="Q135" i="9"/>
  <c r="R135" i="9"/>
  <c r="S135" i="9"/>
  <c r="T135" i="9"/>
  <c r="U135" i="9"/>
  <c r="V135" i="9"/>
  <c r="W135" i="9"/>
  <c r="X135" i="9"/>
  <c r="Y135" i="9"/>
  <c r="Z135" i="9"/>
  <c r="AA135" i="9"/>
  <c r="AB135" i="9"/>
  <c r="AC135" i="9"/>
  <c r="AD135" i="9"/>
  <c r="AE135" i="9"/>
  <c r="AF135" i="9"/>
  <c r="AG135" i="9"/>
  <c r="AH135" i="9"/>
  <c r="AI135" i="9"/>
  <c r="AJ135" i="9"/>
  <c r="AK135" i="9"/>
  <c r="AL135" i="9"/>
  <c r="AM135" i="9"/>
  <c r="F110" i="9"/>
  <c r="G110" i="9"/>
  <c r="H110" i="9"/>
  <c r="I110" i="9"/>
  <c r="J110" i="9"/>
  <c r="K110" i="9"/>
  <c r="L110" i="9"/>
  <c r="M110" i="9"/>
  <c r="N110" i="9"/>
  <c r="O110" i="9"/>
  <c r="P110" i="9"/>
  <c r="Q110" i="9"/>
  <c r="R110" i="9"/>
  <c r="S110" i="9"/>
  <c r="T110" i="9"/>
  <c r="U110" i="9"/>
  <c r="V110" i="9"/>
  <c r="W110" i="9"/>
  <c r="X110" i="9"/>
  <c r="Y110" i="9"/>
  <c r="Z110" i="9"/>
  <c r="AA110" i="9"/>
  <c r="AB110" i="9"/>
  <c r="AC110" i="9"/>
  <c r="AD110" i="9"/>
  <c r="AE110" i="9"/>
  <c r="AF110" i="9"/>
  <c r="AG110" i="9"/>
  <c r="AH110" i="9"/>
  <c r="AI110" i="9"/>
  <c r="AJ110" i="9"/>
  <c r="AK110" i="9"/>
  <c r="AL110" i="9"/>
  <c r="E610" i="9"/>
  <c r="E585" i="9"/>
  <c r="E560" i="9"/>
  <c r="E535" i="9"/>
  <c r="E510" i="9"/>
  <c r="E485" i="9"/>
  <c r="E460" i="9"/>
  <c r="E435" i="9"/>
  <c r="E410" i="9"/>
  <c r="E385" i="9"/>
  <c r="E360" i="9"/>
  <c r="E335" i="9"/>
  <c r="E310" i="9"/>
  <c r="E285" i="9"/>
  <c r="E260" i="9"/>
  <c r="E210" i="9"/>
  <c r="E185" i="9"/>
  <c r="E160" i="9"/>
  <c r="E135" i="9"/>
  <c r="E110" i="9"/>
  <c r="F85" i="9"/>
  <c r="G85" i="9"/>
  <c r="H85" i="9"/>
  <c r="I85" i="9"/>
  <c r="J85" i="9"/>
  <c r="K85" i="9"/>
  <c r="L85" i="9"/>
  <c r="M85" i="9"/>
  <c r="N85" i="9"/>
  <c r="O85" i="9"/>
  <c r="P85" i="9"/>
  <c r="Q85" i="9"/>
  <c r="R85" i="9"/>
  <c r="S85" i="9"/>
  <c r="T85" i="9"/>
  <c r="U85" i="9"/>
  <c r="V85" i="9"/>
  <c r="W85" i="9"/>
  <c r="X85" i="9"/>
  <c r="Y85" i="9"/>
  <c r="Z85" i="9"/>
  <c r="AA85" i="9"/>
  <c r="AB85" i="9"/>
  <c r="AC85" i="9"/>
  <c r="AD85" i="9"/>
  <c r="AE85" i="9"/>
  <c r="AF85" i="9"/>
  <c r="AG85" i="9"/>
  <c r="AH85" i="9"/>
  <c r="AI85" i="9"/>
  <c r="AJ85" i="9"/>
  <c r="AK85" i="9"/>
  <c r="AL85" i="9"/>
  <c r="E85" i="9"/>
  <c r="F60" i="9"/>
  <c r="G60" i="9"/>
  <c r="H60" i="9"/>
  <c r="I60" i="9"/>
  <c r="J60" i="9"/>
  <c r="K60" i="9"/>
  <c r="L60" i="9"/>
  <c r="M60" i="9"/>
  <c r="N60" i="9"/>
  <c r="O60" i="9"/>
  <c r="P60" i="9"/>
  <c r="Q60" i="9"/>
  <c r="R60" i="9"/>
  <c r="S60" i="9"/>
  <c r="T60" i="9"/>
  <c r="U60" i="9"/>
  <c r="V60" i="9"/>
  <c r="W60" i="9"/>
  <c r="X60" i="9"/>
  <c r="Y60" i="9"/>
  <c r="Z60" i="9"/>
  <c r="AA60" i="9"/>
  <c r="AB60" i="9"/>
  <c r="AC60" i="9"/>
  <c r="AD60" i="9"/>
  <c r="AE60" i="9"/>
  <c r="AF60" i="9"/>
  <c r="AG60" i="9"/>
  <c r="AH60" i="9"/>
  <c r="AI60" i="9"/>
  <c r="AJ60" i="9"/>
  <c r="AK60" i="9"/>
  <c r="AL60" i="9"/>
  <c r="E60" i="9"/>
  <c r="F35" i="9"/>
  <c r="G35" i="9"/>
  <c r="H35" i="9"/>
  <c r="I35" i="9"/>
  <c r="J35" i="9"/>
  <c r="K35" i="9"/>
  <c r="L35" i="9"/>
  <c r="M35" i="9"/>
  <c r="N35" i="9"/>
  <c r="O35" i="9"/>
  <c r="P35" i="9"/>
  <c r="Q35" i="9"/>
  <c r="R35" i="9"/>
  <c r="S35" i="9"/>
  <c r="T35" i="9"/>
  <c r="U35" i="9"/>
  <c r="V35" i="9"/>
  <c r="W35" i="9"/>
  <c r="X35" i="9"/>
  <c r="Y35" i="9"/>
  <c r="Z35" i="9"/>
  <c r="AA35" i="9"/>
  <c r="AB35" i="9"/>
  <c r="AC35" i="9"/>
  <c r="AD35" i="9"/>
  <c r="AE35" i="9"/>
  <c r="AF35" i="9"/>
  <c r="AG35" i="9"/>
  <c r="AH35" i="9"/>
  <c r="AI35" i="9"/>
  <c r="AJ35" i="9"/>
  <c r="AK35" i="9"/>
  <c r="AL35" i="9"/>
  <c r="E35" i="9"/>
  <c r="O10" i="9"/>
  <c r="P10" i="9"/>
  <c r="Q10" i="9"/>
  <c r="R10" i="9"/>
  <c r="S10" i="9"/>
  <c r="T10" i="9"/>
  <c r="U10" i="9"/>
  <c r="V10" i="9"/>
  <c r="W10" i="9"/>
  <c r="X10" i="9"/>
  <c r="Y10" i="9"/>
  <c r="Z10" i="9"/>
  <c r="AA10" i="9"/>
  <c r="AB10" i="9"/>
  <c r="AC10" i="9"/>
  <c r="AD10" i="9"/>
  <c r="AE10" i="9"/>
  <c r="AF10" i="9"/>
  <c r="AG10" i="9"/>
  <c r="AH10" i="9"/>
  <c r="AI10" i="9"/>
  <c r="AJ10" i="9"/>
  <c r="AK10" i="9"/>
  <c r="AL10" i="9"/>
  <c r="AM10" i="9"/>
  <c r="F10" i="9"/>
  <c r="G10" i="9"/>
  <c r="H10" i="9"/>
  <c r="I10" i="9"/>
  <c r="J10" i="9"/>
  <c r="K10" i="9"/>
  <c r="L10" i="9"/>
  <c r="M10" i="9"/>
  <c r="N10" i="9"/>
  <c r="E10" i="9"/>
  <c r="M1" i="10"/>
  <c r="A1" i="6"/>
  <c r="A5" i="8"/>
  <c r="B10" i="6"/>
  <c r="C10" i="6"/>
  <c r="D10" i="6"/>
  <c r="B11" i="6"/>
  <c r="C11" i="6"/>
  <c r="D11" i="6"/>
  <c r="B12" i="6"/>
  <c r="C12" i="6"/>
  <c r="D12" i="6"/>
  <c r="B13" i="6"/>
  <c r="C13" i="6"/>
  <c r="D13" i="6"/>
  <c r="B14" i="6"/>
  <c r="C14" i="6"/>
  <c r="D14" i="6"/>
  <c r="B15" i="6"/>
  <c r="C15" i="6"/>
  <c r="D15" i="6"/>
  <c r="B16" i="6"/>
  <c r="C16" i="6"/>
  <c r="D16" i="6"/>
  <c r="B17" i="6"/>
  <c r="C17" i="6"/>
  <c r="D17" i="6"/>
  <c r="B18" i="6"/>
  <c r="C18" i="6"/>
  <c r="D18" i="6"/>
  <c r="B19" i="6"/>
  <c r="C19" i="6"/>
  <c r="D19" i="6"/>
  <c r="B20" i="6"/>
  <c r="C20" i="6"/>
  <c r="D20" i="6"/>
  <c r="B21" i="6"/>
  <c r="C21" i="6"/>
  <c r="D21" i="6"/>
  <c r="B22" i="6"/>
  <c r="C22" i="6"/>
  <c r="D22" i="6"/>
  <c r="B23" i="6"/>
  <c r="C23" i="6"/>
  <c r="D23" i="6"/>
  <c r="B24" i="6"/>
  <c r="C24" i="6"/>
  <c r="D24" i="6"/>
  <c r="B25" i="6"/>
  <c r="C25" i="6"/>
  <c r="D25" i="6"/>
  <c r="B26" i="6"/>
  <c r="C26" i="6"/>
  <c r="D26" i="6"/>
  <c r="B27" i="6"/>
  <c r="C27" i="6"/>
  <c r="D27" i="6"/>
  <c r="B28" i="6"/>
  <c r="C28" i="6"/>
  <c r="D28" i="6"/>
  <c r="B29" i="6"/>
  <c r="C29" i="6"/>
  <c r="D29" i="6"/>
  <c r="B30" i="6"/>
  <c r="C30" i="6"/>
  <c r="D30" i="6"/>
  <c r="B31" i="6"/>
  <c r="C31" i="6"/>
  <c r="D31" i="6"/>
  <c r="B32" i="6"/>
  <c r="C32" i="6"/>
  <c r="D32" i="6"/>
  <c r="B33" i="6"/>
  <c r="C33" i="6"/>
  <c r="D33" i="6"/>
  <c r="D9" i="6"/>
  <c r="C9" i="6"/>
  <c r="B9" i="6"/>
  <c r="D3" i="9"/>
  <c r="D198" i="8" l="1"/>
  <c r="O39" i="10"/>
  <c r="D39" i="10"/>
  <c r="AF39" i="10"/>
  <c r="O198" i="8"/>
  <c r="N3" i="9"/>
  <c r="AF198" i="8"/>
  <c r="C9" i="9"/>
  <c r="C34" i="9"/>
  <c r="C59" i="9"/>
  <c r="C84" i="9"/>
  <c r="C109" i="9"/>
  <c r="C134" i="9"/>
  <c r="C159" i="9"/>
  <c r="C184" i="9"/>
  <c r="C209" i="9"/>
  <c r="C234" i="9"/>
  <c r="C259" i="9"/>
  <c r="C284" i="9"/>
  <c r="C309" i="9"/>
  <c r="C334" i="9"/>
  <c r="C359" i="9"/>
  <c r="C384" i="9"/>
  <c r="C409" i="9"/>
  <c r="C434" i="9"/>
  <c r="C459" i="9"/>
  <c r="C484" i="9"/>
  <c r="C509" i="9"/>
  <c r="C534" i="9"/>
  <c r="C559" i="9"/>
  <c r="C584" i="9"/>
  <c r="C609" i="9"/>
  <c r="B609" i="9"/>
  <c r="B584" i="9"/>
  <c r="B559" i="9"/>
  <c r="B534" i="9"/>
  <c r="B509" i="9"/>
  <c r="B484" i="9"/>
  <c r="B459" i="9"/>
  <c r="B434" i="9"/>
  <c r="B409" i="9"/>
  <c r="B384" i="9"/>
  <c r="B359" i="9"/>
  <c r="B334" i="9"/>
  <c r="B309" i="9"/>
  <c r="B284" i="9"/>
  <c r="B259" i="9"/>
  <c r="B234" i="9"/>
  <c r="B209" i="9"/>
  <c r="B184" i="9"/>
  <c r="B159" i="9"/>
  <c r="B134" i="9"/>
  <c r="B109" i="9"/>
  <c r="B84" i="9"/>
  <c r="B59" i="9"/>
  <c r="B34" i="9"/>
  <c r="B9" i="9"/>
  <c r="AG21" i="8"/>
  <c r="F15" i="9"/>
  <c r="G15" i="9"/>
  <c r="H15" i="9"/>
  <c r="I15" i="9"/>
  <c r="J15" i="9"/>
  <c r="K15" i="9"/>
  <c r="L15" i="9"/>
  <c r="M15" i="9"/>
  <c r="N15" i="9"/>
  <c r="A4" i="1"/>
  <c r="A190" i="8" s="1"/>
  <c r="B14" i="8" l="1"/>
  <c r="B21" i="8"/>
  <c r="B28" i="8"/>
  <c r="B35" i="8"/>
  <c r="B42" i="8"/>
  <c r="B49" i="8"/>
  <c r="B56" i="8"/>
  <c r="B63" i="8"/>
  <c r="B70" i="8"/>
  <c r="B77" i="8"/>
  <c r="B84" i="8"/>
  <c r="B91" i="8"/>
  <c r="B98" i="8"/>
  <c r="B105" i="8"/>
  <c r="B112" i="8"/>
  <c r="B119" i="8"/>
  <c r="B126" i="8"/>
  <c r="B133" i="8"/>
  <c r="B140" i="8"/>
  <c r="B147" i="8"/>
  <c r="B154" i="8"/>
  <c r="B161" i="8"/>
  <c r="B168" i="8"/>
  <c r="B175" i="8"/>
  <c r="B182" i="8"/>
  <c r="F14" i="8"/>
  <c r="G14" i="8"/>
  <c r="H14" i="8"/>
  <c r="I14" i="8"/>
  <c r="J14" i="8"/>
  <c r="K14" i="8"/>
  <c r="L14" i="8"/>
  <c r="M14" i="8"/>
  <c r="N14" i="8"/>
  <c r="O14" i="8"/>
  <c r="P14" i="8"/>
  <c r="Q14" i="8"/>
  <c r="R14" i="8"/>
  <c r="S14" i="8"/>
  <c r="T14" i="8"/>
  <c r="U14" i="8"/>
  <c r="V14" i="8"/>
  <c r="W14" i="8"/>
  <c r="X14" i="8"/>
  <c r="Y14" i="8"/>
  <c r="Z14" i="8"/>
  <c r="AA14" i="8"/>
  <c r="AB14" i="8"/>
  <c r="AC14" i="8"/>
  <c r="AD14" i="8"/>
  <c r="AE14" i="8"/>
  <c r="AF14" i="8"/>
  <c r="AG14" i="8"/>
  <c r="AH14" i="8"/>
  <c r="AI14" i="8"/>
  <c r="AJ14" i="8"/>
  <c r="AK14" i="8"/>
  <c r="AL14" i="8"/>
  <c r="AG9" i="8"/>
  <c r="AA9" i="8"/>
  <c r="U9" i="8"/>
  <c r="O9" i="8"/>
  <c r="AL182" i="8"/>
  <c r="AL168" i="8"/>
  <c r="AL161" i="8"/>
  <c r="AL154" i="8"/>
  <c r="AL147" i="8"/>
  <c r="AL140" i="8"/>
  <c r="AL133" i="8"/>
  <c r="AL126" i="8"/>
  <c r="AL119" i="8"/>
  <c r="AL112" i="8"/>
  <c r="AL105" i="8"/>
  <c r="AL98" i="8"/>
  <c r="AL91" i="8"/>
  <c r="AL84" i="8"/>
  <c r="AL77" i="8"/>
  <c r="AL70" i="8"/>
  <c r="AL63" i="8"/>
  <c r="AL56" i="8"/>
  <c r="AL49" i="8"/>
  <c r="AL42" i="8"/>
  <c r="AL35" i="8"/>
  <c r="D184" i="8"/>
  <c r="AL28" i="8"/>
  <c r="AL21" i="8"/>
  <c r="E9" i="8"/>
  <c r="I9" i="8"/>
  <c r="A21" i="8"/>
  <c r="C21" i="8"/>
  <c r="E21" i="8"/>
  <c r="F21" i="8"/>
  <c r="G21" i="8"/>
  <c r="H21" i="8"/>
  <c r="I21" i="8"/>
  <c r="J21" i="8"/>
  <c r="K21" i="8"/>
  <c r="L21" i="8"/>
  <c r="M21" i="8"/>
  <c r="N21" i="8"/>
  <c r="O21" i="8"/>
  <c r="P21" i="8"/>
  <c r="Q21" i="8"/>
  <c r="R21" i="8"/>
  <c r="S21" i="8"/>
  <c r="T21" i="8"/>
  <c r="U21" i="8"/>
  <c r="V21" i="8"/>
  <c r="W21" i="8"/>
  <c r="X21" i="8"/>
  <c r="Y21" i="8"/>
  <c r="Z21" i="8"/>
  <c r="AA21" i="8"/>
  <c r="AB21" i="8"/>
  <c r="AC21" i="8"/>
  <c r="AD21" i="8"/>
  <c r="AE21" i="8"/>
  <c r="AF21" i="8"/>
  <c r="AH21" i="8"/>
  <c r="AI21" i="8"/>
  <c r="AJ21" i="8"/>
  <c r="AK21" i="8"/>
  <c r="A28" i="8"/>
  <c r="C28" i="8"/>
  <c r="E28" i="8"/>
  <c r="F28" i="8"/>
  <c r="G28" i="8"/>
  <c r="H28" i="8"/>
  <c r="I28" i="8"/>
  <c r="J28" i="8"/>
  <c r="K28" i="8"/>
  <c r="L28" i="8"/>
  <c r="M28" i="8"/>
  <c r="N28" i="8"/>
  <c r="O28" i="8"/>
  <c r="P28" i="8"/>
  <c r="Q28" i="8"/>
  <c r="R28" i="8"/>
  <c r="S28" i="8"/>
  <c r="T28" i="8"/>
  <c r="U28" i="8"/>
  <c r="V28" i="8"/>
  <c r="W28" i="8"/>
  <c r="X28" i="8"/>
  <c r="Y28" i="8"/>
  <c r="Z28" i="8"/>
  <c r="AA28" i="8"/>
  <c r="AB28" i="8"/>
  <c r="AC28" i="8"/>
  <c r="AD28" i="8"/>
  <c r="AE28" i="8"/>
  <c r="AF28" i="8"/>
  <c r="AG28" i="8"/>
  <c r="AH28" i="8"/>
  <c r="AI28" i="8"/>
  <c r="AJ28" i="8"/>
  <c r="AK28" i="8"/>
  <c r="A35" i="8"/>
  <c r="C35" i="8"/>
  <c r="E35" i="8"/>
  <c r="F35" i="8"/>
  <c r="G35" i="8"/>
  <c r="H35" i="8"/>
  <c r="I35" i="8"/>
  <c r="J35" i="8"/>
  <c r="K35" i="8"/>
  <c r="L35" i="8"/>
  <c r="M35" i="8"/>
  <c r="N35" i="8"/>
  <c r="O35" i="8"/>
  <c r="P35" i="8"/>
  <c r="Q35" i="8"/>
  <c r="R35" i="8"/>
  <c r="S35" i="8"/>
  <c r="T35" i="8"/>
  <c r="U35" i="8"/>
  <c r="V35" i="8"/>
  <c r="W35" i="8"/>
  <c r="X35" i="8"/>
  <c r="Y35" i="8"/>
  <c r="Z35" i="8"/>
  <c r="AA35" i="8"/>
  <c r="AB35" i="8"/>
  <c r="AC35" i="8"/>
  <c r="AD35" i="8"/>
  <c r="AE35" i="8"/>
  <c r="AF35" i="8"/>
  <c r="AG35" i="8"/>
  <c r="AH35" i="8"/>
  <c r="AI35" i="8"/>
  <c r="AJ35" i="8"/>
  <c r="AK35" i="8"/>
  <c r="A42" i="8"/>
  <c r="C42" i="8"/>
  <c r="E42" i="8"/>
  <c r="F42" i="8"/>
  <c r="G42" i="8"/>
  <c r="H42" i="8"/>
  <c r="I42" i="8"/>
  <c r="J42" i="8"/>
  <c r="K42" i="8"/>
  <c r="L42" i="8"/>
  <c r="M42" i="8"/>
  <c r="N42" i="8"/>
  <c r="O42" i="8"/>
  <c r="P42" i="8"/>
  <c r="Q42" i="8"/>
  <c r="R42" i="8"/>
  <c r="S42" i="8"/>
  <c r="T42" i="8"/>
  <c r="U42" i="8"/>
  <c r="V42" i="8"/>
  <c r="W42" i="8"/>
  <c r="X42" i="8"/>
  <c r="Y42" i="8"/>
  <c r="Z42" i="8"/>
  <c r="AA42" i="8"/>
  <c r="AB42" i="8"/>
  <c r="AC42" i="8"/>
  <c r="AD42" i="8"/>
  <c r="AE42" i="8"/>
  <c r="AF42" i="8"/>
  <c r="AG42" i="8"/>
  <c r="AH42" i="8"/>
  <c r="AI42" i="8"/>
  <c r="AJ42" i="8"/>
  <c r="AK42" i="8"/>
  <c r="A49" i="8"/>
  <c r="C49" i="8"/>
  <c r="E49" i="8"/>
  <c r="F49" i="8"/>
  <c r="G49" i="8"/>
  <c r="H49" i="8"/>
  <c r="I49" i="8"/>
  <c r="J49" i="8"/>
  <c r="K49" i="8"/>
  <c r="L49" i="8"/>
  <c r="M49" i="8"/>
  <c r="N49" i="8"/>
  <c r="O49" i="8"/>
  <c r="P49" i="8"/>
  <c r="Q49" i="8"/>
  <c r="R49" i="8"/>
  <c r="S49" i="8"/>
  <c r="T49" i="8"/>
  <c r="U49" i="8"/>
  <c r="V49" i="8"/>
  <c r="W49" i="8"/>
  <c r="X49" i="8"/>
  <c r="Y49" i="8"/>
  <c r="Z49" i="8"/>
  <c r="AA49" i="8"/>
  <c r="AB49" i="8"/>
  <c r="AC49" i="8"/>
  <c r="AD49" i="8"/>
  <c r="AE49" i="8"/>
  <c r="AF49" i="8"/>
  <c r="AG49" i="8"/>
  <c r="AH49" i="8"/>
  <c r="AI49" i="8"/>
  <c r="AJ49" i="8"/>
  <c r="AK49" i="8"/>
  <c r="A56" i="8"/>
  <c r="C56" i="8"/>
  <c r="E56" i="8"/>
  <c r="F56" i="8"/>
  <c r="G56" i="8"/>
  <c r="H56" i="8"/>
  <c r="I56" i="8"/>
  <c r="J56" i="8"/>
  <c r="K56" i="8"/>
  <c r="L56" i="8"/>
  <c r="M56" i="8"/>
  <c r="N56" i="8"/>
  <c r="O56" i="8"/>
  <c r="P56" i="8"/>
  <c r="Q56" i="8"/>
  <c r="R56" i="8"/>
  <c r="S56" i="8"/>
  <c r="T56" i="8"/>
  <c r="U56" i="8"/>
  <c r="V56" i="8"/>
  <c r="W56" i="8"/>
  <c r="X56" i="8"/>
  <c r="Y56" i="8"/>
  <c r="Z56" i="8"/>
  <c r="AA56" i="8"/>
  <c r="AB56" i="8"/>
  <c r="AC56" i="8"/>
  <c r="AD56" i="8"/>
  <c r="AE56" i="8"/>
  <c r="AF56" i="8"/>
  <c r="AG56" i="8"/>
  <c r="AH56" i="8"/>
  <c r="AI56" i="8"/>
  <c r="AJ56" i="8"/>
  <c r="AK56" i="8"/>
  <c r="A63" i="8"/>
  <c r="C63" i="8"/>
  <c r="E63" i="8"/>
  <c r="F63" i="8"/>
  <c r="G63" i="8"/>
  <c r="H63" i="8"/>
  <c r="I63" i="8"/>
  <c r="J63" i="8"/>
  <c r="K63" i="8"/>
  <c r="L63" i="8"/>
  <c r="M63" i="8"/>
  <c r="N63" i="8"/>
  <c r="O63" i="8"/>
  <c r="P63" i="8"/>
  <c r="Q63" i="8"/>
  <c r="R63" i="8"/>
  <c r="S63" i="8"/>
  <c r="T63" i="8"/>
  <c r="U63" i="8"/>
  <c r="V63" i="8"/>
  <c r="W63" i="8"/>
  <c r="X63" i="8"/>
  <c r="Y63" i="8"/>
  <c r="Z63" i="8"/>
  <c r="AA63" i="8"/>
  <c r="AB63" i="8"/>
  <c r="AC63" i="8"/>
  <c r="AD63" i="8"/>
  <c r="AE63" i="8"/>
  <c r="AF63" i="8"/>
  <c r="AG63" i="8"/>
  <c r="AH63" i="8"/>
  <c r="AI63" i="8"/>
  <c r="AJ63" i="8"/>
  <c r="AK63" i="8"/>
  <c r="A70" i="8"/>
  <c r="C70" i="8"/>
  <c r="E70" i="8"/>
  <c r="F70" i="8"/>
  <c r="G70" i="8"/>
  <c r="H70" i="8"/>
  <c r="I70" i="8"/>
  <c r="J70" i="8"/>
  <c r="K70" i="8"/>
  <c r="L70" i="8"/>
  <c r="M70" i="8"/>
  <c r="N70" i="8"/>
  <c r="O70" i="8"/>
  <c r="P70" i="8"/>
  <c r="Q70" i="8"/>
  <c r="R70" i="8"/>
  <c r="S70" i="8"/>
  <c r="T70" i="8"/>
  <c r="U70" i="8"/>
  <c r="V70" i="8"/>
  <c r="W70" i="8"/>
  <c r="X70" i="8"/>
  <c r="Y70" i="8"/>
  <c r="Z70" i="8"/>
  <c r="AA70" i="8"/>
  <c r="AB70" i="8"/>
  <c r="AC70" i="8"/>
  <c r="AD70" i="8"/>
  <c r="AE70" i="8"/>
  <c r="AF70" i="8"/>
  <c r="AG70" i="8"/>
  <c r="AH70" i="8"/>
  <c r="AI70" i="8"/>
  <c r="AJ70" i="8"/>
  <c r="AK70" i="8"/>
  <c r="A77" i="8"/>
  <c r="C77"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AH77" i="8"/>
  <c r="AI77" i="8"/>
  <c r="AJ77" i="8"/>
  <c r="AK77" i="8"/>
  <c r="A84" i="8"/>
  <c r="C84" i="8"/>
  <c r="E84" i="8"/>
  <c r="F84" i="8"/>
  <c r="G84" i="8"/>
  <c r="H84" i="8"/>
  <c r="I84" i="8"/>
  <c r="J84" i="8"/>
  <c r="K84" i="8"/>
  <c r="L84" i="8"/>
  <c r="M84" i="8"/>
  <c r="N84" i="8"/>
  <c r="O84" i="8"/>
  <c r="P84" i="8"/>
  <c r="Q84" i="8"/>
  <c r="R84" i="8"/>
  <c r="S84" i="8"/>
  <c r="T84" i="8"/>
  <c r="U84" i="8"/>
  <c r="V84" i="8"/>
  <c r="W84" i="8"/>
  <c r="X84" i="8"/>
  <c r="Y84" i="8"/>
  <c r="Z84" i="8"/>
  <c r="AA84" i="8"/>
  <c r="AB84" i="8"/>
  <c r="AC84" i="8"/>
  <c r="AD84" i="8"/>
  <c r="AE84" i="8"/>
  <c r="AF84" i="8"/>
  <c r="AG84" i="8"/>
  <c r="AH84" i="8"/>
  <c r="AI84" i="8"/>
  <c r="AJ84" i="8"/>
  <c r="AK84" i="8"/>
  <c r="A91" i="8"/>
  <c r="C91" i="8"/>
  <c r="E91" i="8"/>
  <c r="F91" i="8"/>
  <c r="G91" i="8"/>
  <c r="H91" i="8"/>
  <c r="I91" i="8"/>
  <c r="J91" i="8"/>
  <c r="K91" i="8"/>
  <c r="L91" i="8"/>
  <c r="M91" i="8"/>
  <c r="N91" i="8"/>
  <c r="O91" i="8"/>
  <c r="P91" i="8"/>
  <c r="Q91" i="8"/>
  <c r="R91" i="8"/>
  <c r="S91" i="8"/>
  <c r="T91" i="8"/>
  <c r="U91" i="8"/>
  <c r="V91" i="8"/>
  <c r="W91" i="8"/>
  <c r="X91" i="8"/>
  <c r="Y91" i="8"/>
  <c r="Z91" i="8"/>
  <c r="AA91" i="8"/>
  <c r="AB91" i="8"/>
  <c r="AC91" i="8"/>
  <c r="AD91" i="8"/>
  <c r="AE91" i="8"/>
  <c r="AF91" i="8"/>
  <c r="AG91" i="8"/>
  <c r="AH91" i="8"/>
  <c r="AI91" i="8"/>
  <c r="AJ91" i="8"/>
  <c r="AK91" i="8"/>
  <c r="A98" i="8"/>
  <c r="C98" i="8"/>
  <c r="E98" i="8"/>
  <c r="F98" i="8"/>
  <c r="G98" i="8"/>
  <c r="H98" i="8"/>
  <c r="I98" i="8"/>
  <c r="J98" i="8"/>
  <c r="K98" i="8"/>
  <c r="L98" i="8"/>
  <c r="M98" i="8"/>
  <c r="N98" i="8"/>
  <c r="O98" i="8"/>
  <c r="P98" i="8"/>
  <c r="Q98" i="8"/>
  <c r="R98" i="8"/>
  <c r="S98" i="8"/>
  <c r="T98" i="8"/>
  <c r="U98" i="8"/>
  <c r="V98" i="8"/>
  <c r="W98" i="8"/>
  <c r="X98" i="8"/>
  <c r="Y98" i="8"/>
  <c r="Z98" i="8"/>
  <c r="AA98" i="8"/>
  <c r="AB98" i="8"/>
  <c r="AC98" i="8"/>
  <c r="AD98" i="8"/>
  <c r="AE98" i="8"/>
  <c r="AF98" i="8"/>
  <c r="AG98" i="8"/>
  <c r="AH98" i="8"/>
  <c r="AI98" i="8"/>
  <c r="AJ98" i="8"/>
  <c r="AK98" i="8"/>
  <c r="A105" i="8"/>
  <c r="C105" i="8"/>
  <c r="E105" i="8"/>
  <c r="F105" i="8"/>
  <c r="G105" i="8"/>
  <c r="H105" i="8"/>
  <c r="I105" i="8"/>
  <c r="J105" i="8"/>
  <c r="K105" i="8"/>
  <c r="L105" i="8"/>
  <c r="M105" i="8"/>
  <c r="N105" i="8"/>
  <c r="O105" i="8"/>
  <c r="P105" i="8"/>
  <c r="Q105" i="8"/>
  <c r="R105" i="8"/>
  <c r="S105" i="8"/>
  <c r="T105" i="8"/>
  <c r="U105" i="8"/>
  <c r="V105" i="8"/>
  <c r="W105" i="8"/>
  <c r="X105" i="8"/>
  <c r="Y105" i="8"/>
  <c r="Z105" i="8"/>
  <c r="AA105" i="8"/>
  <c r="AB105" i="8"/>
  <c r="AC105" i="8"/>
  <c r="AD105" i="8"/>
  <c r="AE105" i="8"/>
  <c r="AF105" i="8"/>
  <c r="AG105" i="8"/>
  <c r="AH105" i="8"/>
  <c r="AI105" i="8"/>
  <c r="AJ105" i="8"/>
  <c r="AK105" i="8"/>
  <c r="A112" i="8"/>
  <c r="C112" i="8"/>
  <c r="E112" i="8"/>
  <c r="F112" i="8"/>
  <c r="G112" i="8"/>
  <c r="H112" i="8"/>
  <c r="I112" i="8"/>
  <c r="J112" i="8"/>
  <c r="K112" i="8"/>
  <c r="L112" i="8"/>
  <c r="M112" i="8"/>
  <c r="N112" i="8"/>
  <c r="O112" i="8"/>
  <c r="P112" i="8"/>
  <c r="Q112" i="8"/>
  <c r="R112" i="8"/>
  <c r="S112" i="8"/>
  <c r="T112" i="8"/>
  <c r="U112" i="8"/>
  <c r="V112" i="8"/>
  <c r="W112" i="8"/>
  <c r="X112" i="8"/>
  <c r="Y112" i="8"/>
  <c r="Z112" i="8"/>
  <c r="AA112" i="8"/>
  <c r="AB112" i="8"/>
  <c r="AC112" i="8"/>
  <c r="AD112" i="8"/>
  <c r="AE112" i="8"/>
  <c r="AF112" i="8"/>
  <c r="AG112" i="8"/>
  <c r="AH112" i="8"/>
  <c r="AI112" i="8"/>
  <c r="AJ112" i="8"/>
  <c r="AK112" i="8"/>
  <c r="A119" i="8"/>
  <c r="C119" i="8"/>
  <c r="E119" i="8"/>
  <c r="F119" i="8"/>
  <c r="G119" i="8"/>
  <c r="H119" i="8"/>
  <c r="I119" i="8"/>
  <c r="J119" i="8"/>
  <c r="K119" i="8"/>
  <c r="L119" i="8"/>
  <c r="M119" i="8"/>
  <c r="N119" i="8"/>
  <c r="O119" i="8"/>
  <c r="P119" i="8"/>
  <c r="Q119" i="8"/>
  <c r="R119" i="8"/>
  <c r="S119" i="8"/>
  <c r="T119" i="8"/>
  <c r="U119" i="8"/>
  <c r="V119" i="8"/>
  <c r="W119" i="8"/>
  <c r="X119" i="8"/>
  <c r="Y119" i="8"/>
  <c r="Z119" i="8"/>
  <c r="AA119" i="8"/>
  <c r="AB119" i="8"/>
  <c r="AC119" i="8"/>
  <c r="AD119" i="8"/>
  <c r="AE119" i="8"/>
  <c r="AF119" i="8"/>
  <c r="AG119" i="8"/>
  <c r="AH119" i="8"/>
  <c r="AI119" i="8"/>
  <c r="AJ119" i="8"/>
  <c r="AK119" i="8"/>
  <c r="A126" i="8"/>
  <c r="C126" i="8"/>
  <c r="E126" i="8"/>
  <c r="F126" i="8"/>
  <c r="G126" i="8"/>
  <c r="H126" i="8"/>
  <c r="I126" i="8"/>
  <c r="J126" i="8"/>
  <c r="K126" i="8"/>
  <c r="L126" i="8"/>
  <c r="M126" i="8"/>
  <c r="N126" i="8"/>
  <c r="O126" i="8"/>
  <c r="P126" i="8"/>
  <c r="Q126" i="8"/>
  <c r="R126" i="8"/>
  <c r="S126" i="8"/>
  <c r="T126" i="8"/>
  <c r="U126" i="8"/>
  <c r="V126" i="8"/>
  <c r="W126" i="8"/>
  <c r="X126" i="8"/>
  <c r="Y126" i="8"/>
  <c r="Z126" i="8"/>
  <c r="AA126" i="8"/>
  <c r="AB126" i="8"/>
  <c r="AC126" i="8"/>
  <c r="AD126" i="8"/>
  <c r="AE126" i="8"/>
  <c r="AF126" i="8"/>
  <c r="AG126" i="8"/>
  <c r="AH126" i="8"/>
  <c r="AI126" i="8"/>
  <c r="AJ126" i="8"/>
  <c r="AK126" i="8"/>
  <c r="A133" i="8"/>
  <c r="C133" i="8"/>
  <c r="E133" i="8"/>
  <c r="F133" i="8"/>
  <c r="G133" i="8"/>
  <c r="H133" i="8"/>
  <c r="I133" i="8"/>
  <c r="J133" i="8"/>
  <c r="K133" i="8"/>
  <c r="L133" i="8"/>
  <c r="M133" i="8"/>
  <c r="N133" i="8"/>
  <c r="O133" i="8"/>
  <c r="P133" i="8"/>
  <c r="Q133" i="8"/>
  <c r="R133" i="8"/>
  <c r="S133" i="8"/>
  <c r="T133" i="8"/>
  <c r="U133" i="8"/>
  <c r="V133" i="8"/>
  <c r="W133" i="8"/>
  <c r="X133" i="8"/>
  <c r="Y133" i="8"/>
  <c r="Z133" i="8"/>
  <c r="AA133" i="8"/>
  <c r="AB133" i="8"/>
  <c r="AC133" i="8"/>
  <c r="AD133" i="8"/>
  <c r="AE133" i="8"/>
  <c r="AF133" i="8"/>
  <c r="AG133" i="8"/>
  <c r="AH133" i="8"/>
  <c r="AI133" i="8"/>
  <c r="AJ133" i="8"/>
  <c r="AK133" i="8"/>
  <c r="A140" i="8"/>
  <c r="C140" i="8"/>
  <c r="E140" i="8"/>
  <c r="F140" i="8"/>
  <c r="G140" i="8"/>
  <c r="H140" i="8"/>
  <c r="I140" i="8"/>
  <c r="J140" i="8"/>
  <c r="K140" i="8"/>
  <c r="L140" i="8"/>
  <c r="M140" i="8"/>
  <c r="N140" i="8"/>
  <c r="O140" i="8"/>
  <c r="P140" i="8"/>
  <c r="Q140" i="8"/>
  <c r="R140" i="8"/>
  <c r="S140" i="8"/>
  <c r="T140" i="8"/>
  <c r="U140" i="8"/>
  <c r="V140" i="8"/>
  <c r="W140" i="8"/>
  <c r="X140" i="8"/>
  <c r="Y140" i="8"/>
  <c r="Z140" i="8"/>
  <c r="AA140" i="8"/>
  <c r="AB140" i="8"/>
  <c r="AC140" i="8"/>
  <c r="AD140" i="8"/>
  <c r="AE140" i="8"/>
  <c r="AF140" i="8"/>
  <c r="AG140" i="8"/>
  <c r="AH140" i="8"/>
  <c r="AI140" i="8"/>
  <c r="AJ140" i="8"/>
  <c r="AK140" i="8"/>
  <c r="A147" i="8"/>
  <c r="C147" i="8"/>
  <c r="E147" i="8"/>
  <c r="F147" i="8"/>
  <c r="G147" i="8"/>
  <c r="H147" i="8"/>
  <c r="I147" i="8"/>
  <c r="J147" i="8"/>
  <c r="K147" i="8"/>
  <c r="L147" i="8"/>
  <c r="M147" i="8"/>
  <c r="N147" i="8"/>
  <c r="O147" i="8"/>
  <c r="P147" i="8"/>
  <c r="Q147" i="8"/>
  <c r="R147" i="8"/>
  <c r="S147" i="8"/>
  <c r="T147" i="8"/>
  <c r="U147" i="8"/>
  <c r="V147" i="8"/>
  <c r="W147" i="8"/>
  <c r="X147" i="8"/>
  <c r="Y147" i="8"/>
  <c r="Z147" i="8"/>
  <c r="AA147" i="8"/>
  <c r="AB147" i="8"/>
  <c r="AC147" i="8"/>
  <c r="AD147" i="8"/>
  <c r="AE147" i="8"/>
  <c r="AF147" i="8"/>
  <c r="AG147" i="8"/>
  <c r="AH147" i="8"/>
  <c r="AI147" i="8"/>
  <c r="AJ147" i="8"/>
  <c r="AK147" i="8"/>
  <c r="A154" i="8"/>
  <c r="C154" i="8"/>
  <c r="E154" i="8"/>
  <c r="F154" i="8"/>
  <c r="G154" i="8"/>
  <c r="H154" i="8"/>
  <c r="I154" i="8"/>
  <c r="J154" i="8"/>
  <c r="K154" i="8"/>
  <c r="L154" i="8"/>
  <c r="M154" i="8"/>
  <c r="N154" i="8"/>
  <c r="O154" i="8"/>
  <c r="P154" i="8"/>
  <c r="Q154" i="8"/>
  <c r="R154" i="8"/>
  <c r="S154" i="8"/>
  <c r="T154" i="8"/>
  <c r="U154" i="8"/>
  <c r="V154" i="8"/>
  <c r="W154" i="8"/>
  <c r="X154" i="8"/>
  <c r="Y154" i="8"/>
  <c r="Z154" i="8"/>
  <c r="AA154" i="8"/>
  <c r="AB154" i="8"/>
  <c r="AC154" i="8"/>
  <c r="AD154" i="8"/>
  <c r="AE154" i="8"/>
  <c r="AF154" i="8"/>
  <c r="AG154" i="8"/>
  <c r="AH154" i="8"/>
  <c r="AI154" i="8"/>
  <c r="AJ154" i="8"/>
  <c r="AK154" i="8"/>
  <c r="A161" i="8"/>
  <c r="C161" i="8"/>
  <c r="E161" i="8"/>
  <c r="F161" i="8"/>
  <c r="G161" i="8"/>
  <c r="H161" i="8"/>
  <c r="I161" i="8"/>
  <c r="J161" i="8"/>
  <c r="K161" i="8"/>
  <c r="L161" i="8"/>
  <c r="M161" i="8"/>
  <c r="N161" i="8"/>
  <c r="O161" i="8"/>
  <c r="P161" i="8"/>
  <c r="Q161" i="8"/>
  <c r="R161" i="8"/>
  <c r="S161" i="8"/>
  <c r="T161" i="8"/>
  <c r="U161" i="8"/>
  <c r="V161" i="8"/>
  <c r="W161" i="8"/>
  <c r="X161" i="8"/>
  <c r="Y161" i="8"/>
  <c r="Z161" i="8"/>
  <c r="AA161" i="8"/>
  <c r="AB161" i="8"/>
  <c r="AC161" i="8"/>
  <c r="AD161" i="8"/>
  <c r="AE161" i="8"/>
  <c r="AF161" i="8"/>
  <c r="AG161" i="8"/>
  <c r="AH161" i="8"/>
  <c r="AI161" i="8"/>
  <c r="AJ161" i="8"/>
  <c r="AK161" i="8"/>
  <c r="A168" i="8"/>
  <c r="C168" i="8"/>
  <c r="E168" i="8"/>
  <c r="F168" i="8"/>
  <c r="G168" i="8"/>
  <c r="H168" i="8"/>
  <c r="I168" i="8"/>
  <c r="J168" i="8"/>
  <c r="K168" i="8"/>
  <c r="L168" i="8"/>
  <c r="M168" i="8"/>
  <c r="N168" i="8"/>
  <c r="O168" i="8"/>
  <c r="P168" i="8"/>
  <c r="Q168" i="8"/>
  <c r="R168" i="8"/>
  <c r="S168" i="8"/>
  <c r="T168" i="8"/>
  <c r="U168" i="8"/>
  <c r="V168" i="8"/>
  <c r="W168" i="8"/>
  <c r="X168" i="8"/>
  <c r="Y168" i="8"/>
  <c r="Z168" i="8"/>
  <c r="AA168" i="8"/>
  <c r="AB168" i="8"/>
  <c r="AC168" i="8"/>
  <c r="AD168" i="8"/>
  <c r="AE168" i="8"/>
  <c r="AF168" i="8"/>
  <c r="AG168" i="8"/>
  <c r="AH168" i="8"/>
  <c r="AI168" i="8"/>
  <c r="AJ168" i="8"/>
  <c r="AK168" i="8"/>
  <c r="A175" i="8"/>
  <c r="C175" i="8"/>
  <c r="E175" i="8"/>
  <c r="F175" i="8"/>
  <c r="G175" i="8"/>
  <c r="H175" i="8"/>
  <c r="I175" i="8"/>
  <c r="J175" i="8"/>
  <c r="K175" i="8"/>
  <c r="L175" i="8"/>
  <c r="M175" i="8"/>
  <c r="N175" i="8"/>
  <c r="O175" i="8"/>
  <c r="P175" i="8"/>
  <c r="Q175" i="8"/>
  <c r="R175" i="8"/>
  <c r="S175" i="8"/>
  <c r="T175" i="8"/>
  <c r="U175" i="8"/>
  <c r="V175" i="8"/>
  <c r="W175" i="8"/>
  <c r="X175" i="8"/>
  <c r="Y175" i="8"/>
  <c r="Z175" i="8"/>
  <c r="AA175" i="8"/>
  <c r="AB175" i="8"/>
  <c r="AC175" i="8"/>
  <c r="AD175" i="8"/>
  <c r="AE175" i="8"/>
  <c r="AF175" i="8"/>
  <c r="AG175" i="8"/>
  <c r="AH175" i="8"/>
  <c r="AI175" i="8"/>
  <c r="AJ175" i="8"/>
  <c r="AK175" i="8"/>
  <c r="A182" i="8"/>
  <c r="C182" i="8"/>
  <c r="E182" i="8"/>
  <c r="F182" i="8"/>
  <c r="G182" i="8"/>
  <c r="H182" i="8"/>
  <c r="I182" i="8"/>
  <c r="J182" i="8"/>
  <c r="K182" i="8"/>
  <c r="L182" i="8"/>
  <c r="M182" i="8"/>
  <c r="N182" i="8"/>
  <c r="O182" i="8"/>
  <c r="P182" i="8"/>
  <c r="Q182" i="8"/>
  <c r="R182" i="8"/>
  <c r="S182" i="8"/>
  <c r="T182" i="8"/>
  <c r="U182" i="8"/>
  <c r="V182" i="8"/>
  <c r="W182" i="8"/>
  <c r="X182" i="8"/>
  <c r="Y182" i="8"/>
  <c r="Z182" i="8"/>
  <c r="AA182" i="8"/>
  <c r="AB182" i="8"/>
  <c r="AC182" i="8"/>
  <c r="AD182" i="8"/>
  <c r="AE182" i="8"/>
  <c r="AF182" i="8"/>
  <c r="AG182" i="8"/>
  <c r="AH182" i="8"/>
  <c r="AI182" i="8"/>
  <c r="AJ182" i="8"/>
  <c r="AK182" i="8"/>
  <c r="A14" i="8"/>
  <c r="C14" i="8"/>
  <c r="E14" i="8"/>
  <c r="AG625" i="9"/>
  <c r="AA625" i="9"/>
  <c r="U625" i="9"/>
  <c r="O625" i="9"/>
  <c r="I625" i="9"/>
  <c r="E625" i="9"/>
  <c r="AL618" i="9"/>
  <c r="AK618" i="9"/>
  <c r="AJ618" i="9"/>
  <c r="AI618" i="9"/>
  <c r="AH618" i="9"/>
  <c r="AG618" i="9"/>
  <c r="AF618" i="9"/>
  <c r="AE618" i="9"/>
  <c r="AD618" i="9"/>
  <c r="AC618" i="9"/>
  <c r="AB618" i="9"/>
  <c r="AA618" i="9"/>
  <c r="Z618" i="9"/>
  <c r="Y618" i="9"/>
  <c r="X618" i="9"/>
  <c r="W618" i="9"/>
  <c r="V618" i="9"/>
  <c r="U618" i="9"/>
  <c r="T618" i="9"/>
  <c r="S618" i="9"/>
  <c r="R618" i="9"/>
  <c r="Q618" i="9"/>
  <c r="P618" i="9"/>
  <c r="O618" i="9"/>
  <c r="N618" i="9"/>
  <c r="M618" i="9"/>
  <c r="L618" i="9"/>
  <c r="K618" i="9"/>
  <c r="J618" i="9"/>
  <c r="I618" i="9"/>
  <c r="H618" i="9"/>
  <c r="G618" i="9"/>
  <c r="F618" i="9"/>
  <c r="E618" i="9"/>
  <c r="AL615" i="9"/>
  <c r="AK615" i="9"/>
  <c r="AJ615" i="9"/>
  <c r="AI615" i="9"/>
  <c r="AG615" i="9"/>
  <c r="AF615" i="9"/>
  <c r="AE615" i="9"/>
  <c r="AD615" i="9"/>
  <c r="AC615" i="9"/>
  <c r="AA615" i="9"/>
  <c r="Z615" i="9"/>
  <c r="Y615" i="9"/>
  <c r="X615" i="9"/>
  <c r="W615" i="9"/>
  <c r="U615" i="9"/>
  <c r="T615" i="9"/>
  <c r="S615" i="9"/>
  <c r="R615" i="9"/>
  <c r="Q615" i="9"/>
  <c r="O615" i="9"/>
  <c r="N615" i="9"/>
  <c r="M615" i="9"/>
  <c r="L615" i="9"/>
  <c r="K615" i="9"/>
  <c r="I615" i="9"/>
  <c r="H615" i="9"/>
  <c r="G615" i="9"/>
  <c r="E615" i="9"/>
  <c r="AL611" i="9"/>
  <c r="AL612" i="9" s="1"/>
  <c r="AL613" i="9" s="1"/>
  <c r="AK611" i="9"/>
  <c r="AK612" i="9" s="1"/>
  <c r="AK614" i="9" s="1"/>
  <c r="AJ611" i="9"/>
  <c r="AJ612" i="9" s="1"/>
  <c r="AJ614" i="9" s="1"/>
  <c r="AI611" i="9"/>
  <c r="AI612" i="9" s="1"/>
  <c r="AI614" i="9" s="1"/>
  <c r="AH611" i="9"/>
  <c r="AH612" i="9" s="1"/>
  <c r="AH614" i="9" s="1"/>
  <c r="AG611" i="9"/>
  <c r="AG612" i="9" s="1"/>
  <c r="AG613" i="9" s="1"/>
  <c r="AF611" i="9"/>
  <c r="AF612" i="9" s="1"/>
  <c r="AE611" i="9"/>
  <c r="AE612" i="9" s="1"/>
  <c r="AE613" i="9" s="1"/>
  <c r="AD611" i="9"/>
  <c r="AD612" i="9" s="1"/>
  <c r="AD614" i="9" s="1"/>
  <c r="AC611" i="9"/>
  <c r="AC612" i="9" s="1"/>
  <c r="AC613" i="9" s="1"/>
  <c r="AB611" i="9"/>
  <c r="AB612" i="9" s="1"/>
  <c r="AA611" i="9"/>
  <c r="AA612" i="9" s="1"/>
  <c r="AA613" i="9" s="1"/>
  <c r="Z611" i="9"/>
  <c r="Z612" i="9" s="1"/>
  <c r="Z613" i="9" s="1"/>
  <c r="Y611" i="9"/>
  <c r="Y612" i="9" s="1"/>
  <c r="X611" i="9"/>
  <c r="X612" i="9" s="1"/>
  <c r="X614" i="9" s="1"/>
  <c r="W611" i="9"/>
  <c r="W612" i="9" s="1"/>
  <c r="W613" i="9" s="1"/>
  <c r="V611" i="9"/>
  <c r="V612" i="9" s="1"/>
  <c r="V613" i="9" s="1"/>
  <c r="U611" i="9"/>
  <c r="U612" i="9" s="1"/>
  <c r="U613" i="9" s="1"/>
  <c r="T611" i="9"/>
  <c r="T612" i="9" s="1"/>
  <c r="T614" i="9" s="1"/>
  <c r="S611" i="9"/>
  <c r="S612" i="9" s="1"/>
  <c r="S613" i="9" s="1"/>
  <c r="R611" i="9"/>
  <c r="R612" i="9" s="1"/>
  <c r="Q611" i="9"/>
  <c r="Q612" i="9" s="1"/>
  <c r="Q614" i="9" s="1"/>
  <c r="P611" i="9"/>
  <c r="P612" i="9" s="1"/>
  <c r="P613" i="9" s="1"/>
  <c r="O611" i="9"/>
  <c r="O612" i="9" s="1"/>
  <c r="O613" i="9" s="1"/>
  <c r="N611" i="9"/>
  <c r="N612" i="9" s="1"/>
  <c r="M611" i="9"/>
  <c r="M612" i="9" s="1"/>
  <c r="M614" i="9" s="1"/>
  <c r="L611" i="9"/>
  <c r="L612" i="9" s="1"/>
  <c r="L614" i="9" s="1"/>
  <c r="K611" i="9"/>
  <c r="K612" i="9" s="1"/>
  <c r="J611" i="9"/>
  <c r="J612" i="9" s="1"/>
  <c r="J613" i="9" s="1"/>
  <c r="I611" i="9"/>
  <c r="I612" i="9" s="1"/>
  <c r="I614" i="9" s="1"/>
  <c r="H611" i="9"/>
  <c r="H612" i="9" s="1"/>
  <c r="H614" i="9" s="1"/>
  <c r="G611" i="9"/>
  <c r="G612" i="9" s="1"/>
  <c r="F611" i="9"/>
  <c r="F612" i="9" s="1"/>
  <c r="F614" i="9" s="1"/>
  <c r="E611" i="9"/>
  <c r="E612" i="9" s="1"/>
  <c r="E614" i="9" s="1"/>
  <c r="AG600" i="9"/>
  <c r="AA600" i="9"/>
  <c r="U600" i="9"/>
  <c r="O600" i="9"/>
  <c r="I600" i="9"/>
  <c r="E600" i="9"/>
  <c r="AL593" i="9"/>
  <c r="AK593" i="9"/>
  <c r="AJ593" i="9"/>
  <c r="AI593" i="9"/>
  <c r="AH593" i="9"/>
  <c r="AG593" i="9"/>
  <c r="AF593" i="9"/>
  <c r="AE593" i="9"/>
  <c r="AD593" i="9"/>
  <c r="AC593" i="9"/>
  <c r="AB593" i="9"/>
  <c r="AA593" i="9"/>
  <c r="Z593" i="9"/>
  <c r="Y593" i="9"/>
  <c r="X593" i="9"/>
  <c r="W593" i="9"/>
  <c r="V593" i="9"/>
  <c r="U593" i="9"/>
  <c r="T593" i="9"/>
  <c r="S593" i="9"/>
  <c r="R593" i="9"/>
  <c r="Q593" i="9"/>
  <c r="P593" i="9"/>
  <c r="O593" i="9"/>
  <c r="N593" i="9"/>
  <c r="M593" i="9"/>
  <c r="L593" i="9"/>
  <c r="K593" i="9"/>
  <c r="J593" i="9"/>
  <c r="I593" i="9"/>
  <c r="H593" i="9"/>
  <c r="G593" i="9"/>
  <c r="F593" i="9"/>
  <c r="E593" i="9"/>
  <c r="AL590" i="9"/>
  <c r="AK590" i="9"/>
  <c r="AJ590" i="9"/>
  <c r="AI590" i="9"/>
  <c r="AG590" i="9"/>
  <c r="AF590" i="9"/>
  <c r="AE590" i="9"/>
  <c r="AD590" i="9"/>
  <c r="AC590" i="9"/>
  <c r="AA590" i="9"/>
  <c r="Z590" i="9"/>
  <c r="Y590" i="9"/>
  <c r="X590" i="9"/>
  <c r="W590" i="9"/>
  <c r="U590" i="9"/>
  <c r="T590" i="9"/>
  <c r="S590" i="9"/>
  <c r="R590" i="9"/>
  <c r="Q590" i="9"/>
  <c r="O590" i="9"/>
  <c r="N590" i="9"/>
  <c r="M590" i="9"/>
  <c r="L590" i="9"/>
  <c r="K590" i="9"/>
  <c r="I590" i="9"/>
  <c r="H590" i="9"/>
  <c r="G590" i="9"/>
  <c r="E590" i="9"/>
  <c r="AL586" i="9"/>
  <c r="AL587" i="9" s="1"/>
  <c r="AL589" i="9" s="1"/>
  <c r="AK586" i="9"/>
  <c r="AK587" i="9" s="1"/>
  <c r="AK588" i="9" s="1"/>
  <c r="AJ586" i="9"/>
  <c r="AJ587" i="9" s="1"/>
  <c r="AJ589" i="9" s="1"/>
  <c r="AI586" i="9"/>
  <c r="AI587" i="9" s="1"/>
  <c r="AI589" i="9" s="1"/>
  <c r="AH586" i="9"/>
  <c r="AH587" i="9" s="1"/>
  <c r="AG586" i="9"/>
  <c r="AG587" i="9" s="1"/>
  <c r="AF586" i="9"/>
  <c r="AF587" i="9" s="1"/>
  <c r="AE586" i="9"/>
  <c r="AE587" i="9" s="1"/>
  <c r="AE589" i="9" s="1"/>
  <c r="AD586" i="9"/>
  <c r="AD587" i="9" s="1"/>
  <c r="AC586" i="9"/>
  <c r="AC587" i="9" s="1"/>
  <c r="AB586" i="9"/>
  <c r="AB587" i="9" s="1"/>
  <c r="AB588" i="9" s="1"/>
  <c r="AA586" i="9"/>
  <c r="AA587" i="9" s="1"/>
  <c r="AA588" i="9" s="1"/>
  <c r="Z586" i="9"/>
  <c r="Z587" i="9" s="1"/>
  <c r="Z588" i="9" s="1"/>
  <c r="Y586" i="9"/>
  <c r="Y587" i="9" s="1"/>
  <c r="X586" i="9"/>
  <c r="X587" i="9" s="1"/>
  <c r="X588" i="9" s="1"/>
  <c r="W586" i="9"/>
  <c r="W587" i="9" s="1"/>
  <c r="W588" i="9" s="1"/>
  <c r="V586" i="9"/>
  <c r="V587" i="9" s="1"/>
  <c r="V588" i="9" s="1"/>
  <c r="U586" i="9"/>
  <c r="U587" i="9" s="1"/>
  <c r="U588" i="9" s="1"/>
  <c r="T586" i="9"/>
  <c r="T587" i="9" s="1"/>
  <c r="T589" i="9" s="1"/>
  <c r="S586" i="9"/>
  <c r="S587" i="9" s="1"/>
  <c r="S589" i="9" s="1"/>
  <c r="R586" i="9"/>
  <c r="R587" i="9" s="1"/>
  <c r="Q586" i="9"/>
  <c r="Q587" i="9" s="1"/>
  <c r="Q589" i="9" s="1"/>
  <c r="P586" i="9"/>
  <c r="P587" i="9" s="1"/>
  <c r="P588" i="9" s="1"/>
  <c r="O586" i="9"/>
  <c r="O587" i="9" s="1"/>
  <c r="O589" i="9" s="1"/>
  <c r="N586" i="9"/>
  <c r="N587" i="9" s="1"/>
  <c r="N588" i="9" s="1"/>
  <c r="M586" i="9"/>
  <c r="M587" i="9" s="1"/>
  <c r="M589" i="9" s="1"/>
  <c r="L586" i="9"/>
  <c r="L587" i="9" s="1"/>
  <c r="L589" i="9" s="1"/>
  <c r="K586" i="9"/>
  <c r="K587" i="9" s="1"/>
  <c r="J586" i="9"/>
  <c r="J587" i="9" s="1"/>
  <c r="J589" i="9" s="1"/>
  <c r="I586" i="9"/>
  <c r="I587" i="9" s="1"/>
  <c r="I588" i="9" s="1"/>
  <c r="H586" i="9"/>
  <c r="H587" i="9" s="1"/>
  <c r="H588" i="9" s="1"/>
  <c r="G586" i="9"/>
  <c r="G587" i="9" s="1"/>
  <c r="G589" i="9" s="1"/>
  <c r="F586" i="9"/>
  <c r="F587" i="9" s="1"/>
  <c r="E586" i="9"/>
  <c r="E587" i="9" s="1"/>
  <c r="E589" i="9" s="1"/>
  <c r="AG575" i="9"/>
  <c r="AA575" i="9"/>
  <c r="U575" i="9"/>
  <c r="O575" i="9"/>
  <c r="I575" i="9"/>
  <c r="E575" i="9"/>
  <c r="AL568" i="9"/>
  <c r="AK568" i="9"/>
  <c r="AJ568" i="9"/>
  <c r="AI568" i="9"/>
  <c r="AH568" i="9"/>
  <c r="AG568" i="9"/>
  <c r="AF568" i="9"/>
  <c r="AE568" i="9"/>
  <c r="AD568" i="9"/>
  <c r="AC568" i="9"/>
  <c r="AB568" i="9"/>
  <c r="AA568" i="9"/>
  <c r="Z568" i="9"/>
  <c r="Y568" i="9"/>
  <c r="X568" i="9"/>
  <c r="W568" i="9"/>
  <c r="V568" i="9"/>
  <c r="U568" i="9"/>
  <c r="T568" i="9"/>
  <c r="S568" i="9"/>
  <c r="R568" i="9"/>
  <c r="Q568" i="9"/>
  <c r="P568" i="9"/>
  <c r="O568" i="9"/>
  <c r="N568" i="9"/>
  <c r="M568" i="9"/>
  <c r="L568" i="9"/>
  <c r="K568" i="9"/>
  <c r="J568" i="9"/>
  <c r="I568" i="9"/>
  <c r="H568" i="9"/>
  <c r="G568" i="9"/>
  <c r="F568" i="9"/>
  <c r="E568" i="9"/>
  <c r="AL565" i="9"/>
  <c r="AK565" i="9"/>
  <c r="AJ565" i="9"/>
  <c r="AI565" i="9"/>
  <c r="AG565" i="9"/>
  <c r="AF565" i="9"/>
  <c r="AE565" i="9"/>
  <c r="AD565" i="9"/>
  <c r="AC565" i="9"/>
  <c r="AA565" i="9"/>
  <c r="Z565" i="9"/>
  <c r="Y565" i="9"/>
  <c r="X565" i="9"/>
  <c r="W565" i="9"/>
  <c r="U565" i="9"/>
  <c r="T565" i="9"/>
  <c r="S565" i="9"/>
  <c r="R565" i="9"/>
  <c r="Q565" i="9"/>
  <c r="O565" i="9"/>
  <c r="N565" i="9"/>
  <c r="M565" i="9"/>
  <c r="L565" i="9"/>
  <c r="K565" i="9"/>
  <c r="I565" i="9"/>
  <c r="H565" i="9"/>
  <c r="G565" i="9"/>
  <c r="E565" i="9"/>
  <c r="AL561" i="9"/>
  <c r="AL562" i="9" s="1"/>
  <c r="AL564" i="9" s="1"/>
  <c r="AK561" i="9"/>
  <c r="AK562" i="9" s="1"/>
  <c r="AK564" i="9" s="1"/>
  <c r="AJ561" i="9"/>
  <c r="AJ562" i="9" s="1"/>
  <c r="AI561" i="9"/>
  <c r="AI562" i="9" s="1"/>
  <c r="AH561" i="9"/>
  <c r="AH562" i="9" s="1"/>
  <c r="AH563" i="9" s="1"/>
  <c r="AG561" i="9"/>
  <c r="AG562" i="9" s="1"/>
  <c r="AG563" i="9" s="1"/>
  <c r="AF561" i="9"/>
  <c r="AF562" i="9" s="1"/>
  <c r="AF564" i="9" s="1"/>
  <c r="AE561" i="9"/>
  <c r="AE562" i="9" s="1"/>
  <c r="AE563" i="9" s="1"/>
  <c r="AD561" i="9"/>
  <c r="AD562" i="9" s="1"/>
  <c r="AD563" i="9" s="1"/>
  <c r="AC561" i="9"/>
  <c r="AC562" i="9" s="1"/>
  <c r="AB561" i="9"/>
  <c r="AB562" i="9" s="1"/>
  <c r="AB563" i="9" s="1"/>
  <c r="AA561" i="9"/>
  <c r="AA562" i="9" s="1"/>
  <c r="Z561" i="9"/>
  <c r="Z562" i="9" s="1"/>
  <c r="Y561" i="9"/>
  <c r="Y562" i="9" s="1"/>
  <c r="Y564" i="9" s="1"/>
  <c r="X561" i="9"/>
  <c r="X562" i="9" s="1"/>
  <c r="W561" i="9"/>
  <c r="W562" i="9" s="1"/>
  <c r="V561" i="9"/>
  <c r="V562" i="9" s="1"/>
  <c r="V564" i="9" s="1"/>
  <c r="U561" i="9"/>
  <c r="U562" i="9" s="1"/>
  <c r="U564" i="9" s="1"/>
  <c r="T561" i="9"/>
  <c r="T562" i="9" s="1"/>
  <c r="S561" i="9"/>
  <c r="S562" i="9" s="1"/>
  <c r="R561" i="9"/>
  <c r="R562" i="9" s="1"/>
  <c r="Q561" i="9"/>
  <c r="Q562" i="9" s="1"/>
  <c r="Q564" i="9" s="1"/>
  <c r="P561" i="9"/>
  <c r="P562" i="9" s="1"/>
  <c r="O561" i="9"/>
  <c r="O562" i="9" s="1"/>
  <c r="O564" i="9" s="1"/>
  <c r="N561" i="9"/>
  <c r="N562" i="9" s="1"/>
  <c r="N563" i="9" s="1"/>
  <c r="M561" i="9"/>
  <c r="M562" i="9" s="1"/>
  <c r="M563" i="9" s="1"/>
  <c r="L561" i="9"/>
  <c r="L562" i="9" s="1"/>
  <c r="L564" i="9" s="1"/>
  <c r="K561" i="9"/>
  <c r="K562" i="9" s="1"/>
  <c r="K564" i="9" s="1"/>
  <c r="J561" i="9"/>
  <c r="J562" i="9" s="1"/>
  <c r="J563" i="9" s="1"/>
  <c r="I561" i="9"/>
  <c r="I562" i="9" s="1"/>
  <c r="H561" i="9"/>
  <c r="H562" i="9" s="1"/>
  <c r="G561" i="9"/>
  <c r="G562" i="9" s="1"/>
  <c r="G563" i="9" s="1"/>
  <c r="F561" i="9"/>
  <c r="F562" i="9" s="1"/>
  <c r="E561" i="9"/>
  <c r="E562" i="9" s="1"/>
  <c r="AG550" i="9"/>
  <c r="AA550" i="9"/>
  <c r="U550" i="9"/>
  <c r="O550" i="9"/>
  <c r="I550" i="9"/>
  <c r="E550" i="9"/>
  <c r="AL543" i="9"/>
  <c r="AK543" i="9"/>
  <c r="AJ543" i="9"/>
  <c r="AI543" i="9"/>
  <c r="AH543" i="9"/>
  <c r="AG543" i="9"/>
  <c r="AF543" i="9"/>
  <c r="AE543" i="9"/>
  <c r="AD543" i="9"/>
  <c r="AC543" i="9"/>
  <c r="AB543" i="9"/>
  <c r="AA543" i="9"/>
  <c r="Z543" i="9"/>
  <c r="Y543" i="9"/>
  <c r="X543" i="9"/>
  <c r="W543" i="9"/>
  <c r="V543" i="9"/>
  <c r="U543" i="9"/>
  <c r="T543" i="9"/>
  <c r="S543" i="9"/>
  <c r="R543" i="9"/>
  <c r="Q543" i="9"/>
  <c r="P543" i="9"/>
  <c r="O543" i="9"/>
  <c r="N543" i="9"/>
  <c r="M543" i="9"/>
  <c r="L543" i="9"/>
  <c r="K543" i="9"/>
  <c r="J543" i="9"/>
  <c r="I543" i="9"/>
  <c r="H543" i="9"/>
  <c r="G543" i="9"/>
  <c r="F543" i="9"/>
  <c r="E543" i="9"/>
  <c r="AL540" i="9"/>
  <c r="AK540" i="9"/>
  <c r="AJ540" i="9"/>
  <c r="AI540" i="9"/>
  <c r="AG540" i="9"/>
  <c r="AF540" i="9"/>
  <c r="AE540" i="9"/>
  <c r="AD540" i="9"/>
  <c r="AC540" i="9"/>
  <c r="AA540" i="9"/>
  <c r="Z540" i="9"/>
  <c r="Y540" i="9"/>
  <c r="X540" i="9"/>
  <c r="W540" i="9"/>
  <c r="U540" i="9"/>
  <c r="T540" i="9"/>
  <c r="S540" i="9"/>
  <c r="R540" i="9"/>
  <c r="Q540" i="9"/>
  <c r="O540" i="9"/>
  <c r="N540" i="9"/>
  <c r="M540" i="9"/>
  <c r="L540" i="9"/>
  <c r="K540" i="9"/>
  <c r="I540" i="9"/>
  <c r="H540" i="9"/>
  <c r="G540" i="9"/>
  <c r="E540" i="9"/>
  <c r="AL536" i="9"/>
  <c r="AL537" i="9" s="1"/>
  <c r="AL539" i="9" s="1"/>
  <c r="AK536" i="9"/>
  <c r="AK537" i="9" s="1"/>
  <c r="AK539" i="9" s="1"/>
  <c r="AJ536" i="9"/>
  <c r="AJ537" i="9" s="1"/>
  <c r="AI536" i="9"/>
  <c r="AI537" i="9" s="1"/>
  <c r="AI538" i="9" s="1"/>
  <c r="AH536" i="9"/>
  <c r="AH537" i="9" s="1"/>
  <c r="AH539" i="9" s="1"/>
  <c r="AG536" i="9"/>
  <c r="AG537" i="9" s="1"/>
  <c r="AG539" i="9" s="1"/>
  <c r="AF536" i="9"/>
  <c r="AF537" i="9" s="1"/>
  <c r="AF539" i="9" s="1"/>
  <c r="AE536" i="9"/>
  <c r="AE537" i="9" s="1"/>
  <c r="AE539" i="9" s="1"/>
  <c r="AD536" i="9"/>
  <c r="AD537" i="9" s="1"/>
  <c r="AD538" i="9" s="1"/>
  <c r="AC536" i="9"/>
  <c r="AC537" i="9" s="1"/>
  <c r="AB536" i="9"/>
  <c r="AB537" i="9" s="1"/>
  <c r="AA536" i="9"/>
  <c r="AA537" i="9" s="1"/>
  <c r="AA539" i="9" s="1"/>
  <c r="Z536" i="9"/>
  <c r="Z537" i="9" s="1"/>
  <c r="Y536" i="9"/>
  <c r="Y537" i="9" s="1"/>
  <c r="X536" i="9"/>
  <c r="X537" i="9" s="1"/>
  <c r="W536" i="9"/>
  <c r="W537" i="9" s="1"/>
  <c r="V536" i="9"/>
  <c r="V537" i="9" s="1"/>
  <c r="V538" i="9" s="1"/>
  <c r="U536" i="9"/>
  <c r="U537" i="9" s="1"/>
  <c r="U539" i="9" s="1"/>
  <c r="T536" i="9"/>
  <c r="T537" i="9" s="1"/>
  <c r="S536" i="9"/>
  <c r="S537" i="9" s="1"/>
  <c r="S538" i="9" s="1"/>
  <c r="R536" i="9"/>
  <c r="R537" i="9" s="1"/>
  <c r="Q536" i="9"/>
  <c r="Q537" i="9" s="1"/>
  <c r="Q538" i="9" s="1"/>
  <c r="P536" i="9"/>
  <c r="P537" i="9" s="1"/>
  <c r="P539" i="9" s="1"/>
  <c r="O536" i="9"/>
  <c r="O537" i="9" s="1"/>
  <c r="O538" i="9" s="1"/>
  <c r="N536" i="9"/>
  <c r="N537" i="9" s="1"/>
  <c r="N538" i="9" s="1"/>
  <c r="M536" i="9"/>
  <c r="M537" i="9" s="1"/>
  <c r="L536" i="9"/>
  <c r="L537" i="9" s="1"/>
  <c r="L539" i="9" s="1"/>
  <c r="K536" i="9"/>
  <c r="K537" i="9" s="1"/>
  <c r="J536" i="9"/>
  <c r="J537" i="9" s="1"/>
  <c r="I536" i="9"/>
  <c r="I537" i="9" s="1"/>
  <c r="H536" i="9"/>
  <c r="H537" i="9" s="1"/>
  <c r="H538" i="9" s="1"/>
  <c r="G536" i="9"/>
  <c r="G537" i="9" s="1"/>
  <c r="G539" i="9" s="1"/>
  <c r="F536" i="9"/>
  <c r="F537" i="9" s="1"/>
  <c r="F539" i="9" s="1"/>
  <c r="E536" i="9"/>
  <c r="E537" i="9" s="1"/>
  <c r="E539" i="9" s="1"/>
  <c r="AG525" i="9"/>
  <c r="AA525" i="9"/>
  <c r="U525" i="9"/>
  <c r="O525" i="9"/>
  <c r="I525" i="9"/>
  <c r="E525" i="9"/>
  <c r="AL518" i="9"/>
  <c r="AK518" i="9"/>
  <c r="AJ518" i="9"/>
  <c r="AI518" i="9"/>
  <c r="AH518" i="9"/>
  <c r="AG518" i="9"/>
  <c r="AF518" i="9"/>
  <c r="AE518" i="9"/>
  <c r="AD518" i="9"/>
  <c r="AC518" i="9"/>
  <c r="AB518" i="9"/>
  <c r="AA518" i="9"/>
  <c r="Z518" i="9"/>
  <c r="Y518" i="9"/>
  <c r="X518" i="9"/>
  <c r="W518" i="9"/>
  <c r="V518" i="9"/>
  <c r="U518" i="9"/>
  <c r="T518" i="9"/>
  <c r="S518" i="9"/>
  <c r="R518" i="9"/>
  <c r="Q518" i="9"/>
  <c r="P518" i="9"/>
  <c r="O518" i="9"/>
  <c r="N518" i="9"/>
  <c r="M518" i="9"/>
  <c r="L518" i="9"/>
  <c r="K518" i="9"/>
  <c r="J518" i="9"/>
  <c r="I518" i="9"/>
  <c r="H518" i="9"/>
  <c r="G518" i="9"/>
  <c r="F518" i="9"/>
  <c r="E518" i="9"/>
  <c r="AL515" i="9"/>
  <c r="AK515" i="9"/>
  <c r="AJ515" i="9"/>
  <c r="AI515" i="9"/>
  <c r="AG515" i="9"/>
  <c r="AF515" i="9"/>
  <c r="AE515" i="9"/>
  <c r="AD515" i="9"/>
  <c r="AC515" i="9"/>
  <c r="AA515" i="9"/>
  <c r="Z515" i="9"/>
  <c r="Y515" i="9"/>
  <c r="X515" i="9"/>
  <c r="W515" i="9"/>
  <c r="U515" i="9"/>
  <c r="T515" i="9"/>
  <c r="S515" i="9"/>
  <c r="R515" i="9"/>
  <c r="Q515" i="9"/>
  <c r="O515" i="9"/>
  <c r="N515" i="9"/>
  <c r="M515" i="9"/>
  <c r="L515" i="9"/>
  <c r="K515" i="9"/>
  <c r="I515" i="9"/>
  <c r="H515" i="9"/>
  <c r="G515" i="9"/>
  <c r="E515" i="9"/>
  <c r="AL511" i="9"/>
  <c r="AL512" i="9" s="1"/>
  <c r="AL514" i="9" s="1"/>
  <c r="AK511" i="9"/>
  <c r="AK512" i="9" s="1"/>
  <c r="AJ511" i="9"/>
  <c r="AJ512" i="9" s="1"/>
  <c r="AJ514" i="9" s="1"/>
  <c r="AI511" i="9"/>
  <c r="AI512" i="9" s="1"/>
  <c r="AH511" i="9"/>
  <c r="AH512" i="9" s="1"/>
  <c r="AH514" i="9" s="1"/>
  <c r="AG511" i="9"/>
  <c r="AG512" i="9" s="1"/>
  <c r="AF511" i="9"/>
  <c r="AF512" i="9" s="1"/>
  <c r="AF514" i="9" s="1"/>
  <c r="AE511" i="9"/>
  <c r="AE512" i="9" s="1"/>
  <c r="AD511" i="9"/>
  <c r="AD512" i="9" s="1"/>
  <c r="AD514" i="9" s="1"/>
  <c r="AC511" i="9"/>
  <c r="AC512" i="9" s="1"/>
  <c r="AB511" i="9"/>
  <c r="AB512" i="9" s="1"/>
  <c r="AB513" i="9" s="1"/>
  <c r="AA511" i="9"/>
  <c r="AA512" i="9" s="1"/>
  <c r="AA513" i="9" s="1"/>
  <c r="Z511" i="9"/>
  <c r="Z512" i="9" s="1"/>
  <c r="Z513" i="9" s="1"/>
  <c r="Y511" i="9"/>
  <c r="Y512" i="9" s="1"/>
  <c r="Y513" i="9" s="1"/>
  <c r="X511" i="9"/>
  <c r="X512" i="9" s="1"/>
  <c r="W511" i="9"/>
  <c r="W512" i="9" s="1"/>
  <c r="V511" i="9"/>
  <c r="V512" i="9" s="1"/>
  <c r="V513" i="9" s="1"/>
  <c r="U511" i="9"/>
  <c r="U512" i="9" s="1"/>
  <c r="U514" i="9" s="1"/>
  <c r="T511" i="9"/>
  <c r="T512" i="9" s="1"/>
  <c r="S511" i="9"/>
  <c r="S512" i="9" s="1"/>
  <c r="R511" i="9"/>
  <c r="R512" i="9" s="1"/>
  <c r="R514" i="9" s="1"/>
  <c r="Q511" i="9"/>
  <c r="Q512" i="9" s="1"/>
  <c r="Q513" i="9" s="1"/>
  <c r="P511" i="9"/>
  <c r="P512" i="9" s="1"/>
  <c r="O511" i="9"/>
  <c r="O512" i="9" s="1"/>
  <c r="N511" i="9"/>
  <c r="N512" i="9" s="1"/>
  <c r="N513" i="9" s="1"/>
  <c r="M511" i="9"/>
  <c r="M512" i="9" s="1"/>
  <c r="M513" i="9" s="1"/>
  <c r="L511" i="9"/>
  <c r="L512" i="9" s="1"/>
  <c r="K511" i="9"/>
  <c r="K512" i="9" s="1"/>
  <c r="K514" i="9" s="1"/>
  <c r="J511" i="9"/>
  <c r="J512" i="9" s="1"/>
  <c r="J513" i="9" s="1"/>
  <c r="I511" i="9"/>
  <c r="I512" i="9" s="1"/>
  <c r="I513" i="9" s="1"/>
  <c r="H511" i="9"/>
  <c r="H512" i="9" s="1"/>
  <c r="H514" i="9" s="1"/>
  <c r="G511" i="9"/>
  <c r="G512" i="9" s="1"/>
  <c r="F511" i="9"/>
  <c r="F512" i="9" s="1"/>
  <c r="F514" i="9" s="1"/>
  <c r="E511" i="9"/>
  <c r="E512" i="9" s="1"/>
  <c r="AG500" i="9"/>
  <c r="AA500" i="9"/>
  <c r="U500" i="9"/>
  <c r="O500" i="9"/>
  <c r="I500" i="9"/>
  <c r="E500" i="9"/>
  <c r="AL493" i="9"/>
  <c r="AK493" i="9"/>
  <c r="AJ493" i="9"/>
  <c r="AI493" i="9"/>
  <c r="AH493" i="9"/>
  <c r="AG493" i="9"/>
  <c r="AF493" i="9"/>
  <c r="AE493" i="9"/>
  <c r="AD493" i="9"/>
  <c r="AC493" i="9"/>
  <c r="AB493" i="9"/>
  <c r="AA493" i="9"/>
  <c r="Z493" i="9"/>
  <c r="Y493" i="9"/>
  <c r="X493" i="9"/>
  <c r="W493" i="9"/>
  <c r="V493" i="9"/>
  <c r="U493" i="9"/>
  <c r="T493" i="9"/>
  <c r="S493" i="9"/>
  <c r="R493" i="9"/>
  <c r="Q493" i="9"/>
  <c r="P493" i="9"/>
  <c r="O493" i="9"/>
  <c r="N493" i="9"/>
  <c r="M493" i="9"/>
  <c r="L493" i="9"/>
  <c r="K493" i="9"/>
  <c r="J493" i="9"/>
  <c r="I493" i="9"/>
  <c r="H493" i="9"/>
  <c r="G493" i="9"/>
  <c r="F493" i="9"/>
  <c r="E493" i="9"/>
  <c r="AL490" i="9"/>
  <c r="AK490" i="9"/>
  <c r="AJ490" i="9"/>
  <c r="AI490" i="9"/>
  <c r="AG490" i="9"/>
  <c r="AF490" i="9"/>
  <c r="AE490" i="9"/>
  <c r="AD490" i="9"/>
  <c r="AC490" i="9"/>
  <c r="AA490" i="9"/>
  <c r="Z490" i="9"/>
  <c r="Y490" i="9"/>
  <c r="X490" i="9"/>
  <c r="W490" i="9"/>
  <c r="U490" i="9"/>
  <c r="T490" i="9"/>
  <c r="S490" i="9"/>
  <c r="R490" i="9"/>
  <c r="Q490" i="9"/>
  <c r="O490" i="9"/>
  <c r="N490" i="9"/>
  <c r="M490" i="9"/>
  <c r="L490" i="9"/>
  <c r="K490" i="9"/>
  <c r="I490" i="9"/>
  <c r="H490" i="9"/>
  <c r="G490" i="9"/>
  <c r="E490" i="9"/>
  <c r="AL486" i="9"/>
  <c r="AL487" i="9" s="1"/>
  <c r="AK486" i="9"/>
  <c r="AK487" i="9" s="1"/>
  <c r="AK489" i="9" s="1"/>
  <c r="AJ486" i="9"/>
  <c r="AJ487" i="9" s="1"/>
  <c r="AJ489" i="9" s="1"/>
  <c r="AI486" i="9"/>
  <c r="AI487" i="9" s="1"/>
  <c r="AI488" i="9" s="1"/>
  <c r="AH486" i="9"/>
  <c r="AH487" i="9" s="1"/>
  <c r="AH489" i="9" s="1"/>
  <c r="AG486" i="9"/>
  <c r="AG487" i="9" s="1"/>
  <c r="AG489" i="9" s="1"/>
  <c r="AF486" i="9"/>
  <c r="AF487" i="9" s="1"/>
  <c r="AF489" i="9" s="1"/>
  <c r="AE486" i="9"/>
  <c r="AE487" i="9" s="1"/>
  <c r="AE488" i="9" s="1"/>
  <c r="AD486" i="9"/>
  <c r="AD487" i="9" s="1"/>
  <c r="AD488" i="9" s="1"/>
  <c r="AC486" i="9"/>
  <c r="AC487" i="9" s="1"/>
  <c r="AC488" i="9" s="1"/>
  <c r="AB486" i="9"/>
  <c r="AB487" i="9" s="1"/>
  <c r="AB488" i="9" s="1"/>
  <c r="AA486" i="9"/>
  <c r="AA487" i="9" s="1"/>
  <c r="Z486" i="9"/>
  <c r="Z487" i="9" s="1"/>
  <c r="Y486" i="9"/>
  <c r="Y487" i="9" s="1"/>
  <c r="X486" i="9"/>
  <c r="X487" i="9" s="1"/>
  <c r="W486" i="9"/>
  <c r="W487" i="9" s="1"/>
  <c r="W489" i="9" s="1"/>
  <c r="V486" i="9"/>
  <c r="V487" i="9" s="1"/>
  <c r="U486" i="9"/>
  <c r="U487" i="9" s="1"/>
  <c r="U488" i="9" s="1"/>
  <c r="T486" i="9"/>
  <c r="T487" i="9" s="1"/>
  <c r="S486" i="9"/>
  <c r="S487" i="9" s="1"/>
  <c r="R486" i="9"/>
  <c r="R487" i="9" s="1"/>
  <c r="R489" i="9" s="1"/>
  <c r="Q486" i="9"/>
  <c r="Q487" i="9" s="1"/>
  <c r="P486" i="9"/>
  <c r="P487" i="9" s="1"/>
  <c r="P488" i="9" s="1"/>
  <c r="O486" i="9"/>
  <c r="O487" i="9" s="1"/>
  <c r="O488" i="9" s="1"/>
  <c r="N486" i="9"/>
  <c r="N487" i="9" s="1"/>
  <c r="N488" i="9" s="1"/>
  <c r="M486" i="9"/>
  <c r="M487" i="9" s="1"/>
  <c r="M488" i="9" s="1"/>
  <c r="L486" i="9"/>
  <c r="L487" i="9" s="1"/>
  <c r="K486" i="9"/>
  <c r="K487" i="9" s="1"/>
  <c r="K488" i="9" s="1"/>
  <c r="J486" i="9"/>
  <c r="J487" i="9" s="1"/>
  <c r="I486" i="9"/>
  <c r="I487" i="9" s="1"/>
  <c r="I489" i="9" s="1"/>
  <c r="H486" i="9"/>
  <c r="H487" i="9" s="1"/>
  <c r="G486" i="9"/>
  <c r="G487" i="9" s="1"/>
  <c r="G488" i="9" s="1"/>
  <c r="F486" i="9"/>
  <c r="F487" i="9" s="1"/>
  <c r="E486" i="9"/>
  <c r="E487" i="9" s="1"/>
  <c r="E489" i="9" s="1"/>
  <c r="AG475" i="9"/>
  <c r="AA475" i="9"/>
  <c r="U475" i="9"/>
  <c r="O475" i="9"/>
  <c r="I475" i="9"/>
  <c r="E475" i="9"/>
  <c r="AL468" i="9"/>
  <c r="AK468" i="9"/>
  <c r="AJ468" i="9"/>
  <c r="AI468" i="9"/>
  <c r="AH468" i="9"/>
  <c r="AG468" i="9"/>
  <c r="AF468" i="9"/>
  <c r="AE468" i="9"/>
  <c r="AD468" i="9"/>
  <c r="AC468" i="9"/>
  <c r="AB468" i="9"/>
  <c r="AA468" i="9"/>
  <c r="Z468" i="9"/>
  <c r="Y468" i="9"/>
  <c r="X468" i="9"/>
  <c r="W468" i="9"/>
  <c r="V468" i="9"/>
  <c r="U468" i="9"/>
  <c r="T468" i="9"/>
  <c r="S468" i="9"/>
  <c r="R468" i="9"/>
  <c r="Q468" i="9"/>
  <c r="P468" i="9"/>
  <c r="O468" i="9"/>
  <c r="N468" i="9"/>
  <c r="M468" i="9"/>
  <c r="L468" i="9"/>
  <c r="K468" i="9"/>
  <c r="J468" i="9"/>
  <c r="I468" i="9"/>
  <c r="H468" i="9"/>
  <c r="G468" i="9"/>
  <c r="F468" i="9"/>
  <c r="E468" i="9"/>
  <c r="AL465" i="9"/>
  <c r="AK465" i="9"/>
  <c r="AJ465" i="9"/>
  <c r="AI465" i="9"/>
  <c r="AG465" i="9"/>
  <c r="AF465" i="9"/>
  <c r="AE465" i="9"/>
  <c r="AD465" i="9"/>
  <c r="AC465" i="9"/>
  <c r="AA465" i="9"/>
  <c r="Z465" i="9"/>
  <c r="Y465" i="9"/>
  <c r="X465" i="9"/>
  <c r="W465" i="9"/>
  <c r="U465" i="9"/>
  <c r="T465" i="9"/>
  <c r="S465" i="9"/>
  <c r="R465" i="9"/>
  <c r="Q465" i="9"/>
  <c r="O465" i="9"/>
  <c r="N465" i="9"/>
  <c r="M465" i="9"/>
  <c r="L465" i="9"/>
  <c r="K465" i="9"/>
  <c r="I465" i="9"/>
  <c r="H465" i="9"/>
  <c r="G465" i="9"/>
  <c r="E465" i="9"/>
  <c r="AL461" i="9"/>
  <c r="AL462" i="9" s="1"/>
  <c r="AK461" i="9"/>
  <c r="AK462" i="9" s="1"/>
  <c r="AJ461" i="9"/>
  <c r="AJ462" i="9" s="1"/>
  <c r="AJ463" i="9" s="1"/>
  <c r="AI461" i="9"/>
  <c r="AI462" i="9" s="1"/>
  <c r="AH461" i="9"/>
  <c r="AH462" i="9" s="1"/>
  <c r="AH463" i="9" s="1"/>
  <c r="AG461" i="9"/>
  <c r="AG462" i="9" s="1"/>
  <c r="AG464" i="9" s="1"/>
  <c r="AF461" i="9"/>
  <c r="AF462" i="9" s="1"/>
  <c r="AE461" i="9"/>
  <c r="AE462" i="9" s="1"/>
  <c r="AD461" i="9"/>
  <c r="AD462" i="9" s="1"/>
  <c r="AC461" i="9"/>
  <c r="AC462" i="9" s="1"/>
  <c r="AC463" i="9" s="1"/>
  <c r="AB461" i="9"/>
  <c r="AB462" i="9" s="1"/>
  <c r="AB463" i="9" s="1"/>
  <c r="AA461" i="9"/>
  <c r="AA462" i="9" s="1"/>
  <c r="Z461" i="9"/>
  <c r="Z462" i="9" s="1"/>
  <c r="Z463" i="9" s="1"/>
  <c r="Y461" i="9"/>
  <c r="Y462" i="9" s="1"/>
  <c r="Y463" i="9" s="1"/>
  <c r="X461" i="9"/>
  <c r="X462" i="9" s="1"/>
  <c r="W461" i="9"/>
  <c r="W462" i="9" s="1"/>
  <c r="V461" i="9"/>
  <c r="V462" i="9" s="1"/>
  <c r="V463" i="9" s="1"/>
  <c r="U461" i="9"/>
  <c r="U462" i="9" s="1"/>
  <c r="U464" i="9" s="1"/>
  <c r="T461" i="9"/>
  <c r="T462" i="9" s="1"/>
  <c r="T463" i="9" s="1"/>
  <c r="S461" i="9"/>
  <c r="S462" i="9" s="1"/>
  <c r="S463" i="9" s="1"/>
  <c r="R461" i="9"/>
  <c r="R462" i="9" s="1"/>
  <c r="R464" i="9" s="1"/>
  <c r="Q461" i="9"/>
  <c r="Q462" i="9" s="1"/>
  <c r="Q464" i="9" s="1"/>
  <c r="P461" i="9"/>
  <c r="P462" i="9" s="1"/>
  <c r="O461" i="9"/>
  <c r="O462" i="9" s="1"/>
  <c r="O464" i="9" s="1"/>
  <c r="N461" i="9"/>
  <c r="N462" i="9" s="1"/>
  <c r="M461" i="9"/>
  <c r="M462" i="9" s="1"/>
  <c r="M464" i="9" s="1"/>
  <c r="L461" i="9"/>
  <c r="L462" i="9" s="1"/>
  <c r="L463" i="9" s="1"/>
  <c r="K461" i="9"/>
  <c r="K462" i="9" s="1"/>
  <c r="J461" i="9"/>
  <c r="J462" i="9" s="1"/>
  <c r="J464" i="9" s="1"/>
  <c r="I461" i="9"/>
  <c r="I462" i="9" s="1"/>
  <c r="I464" i="9" s="1"/>
  <c r="H461" i="9"/>
  <c r="H462" i="9" s="1"/>
  <c r="H464" i="9" s="1"/>
  <c r="G461" i="9"/>
  <c r="G462" i="9" s="1"/>
  <c r="G464" i="9" s="1"/>
  <c r="F461" i="9"/>
  <c r="F462" i="9" s="1"/>
  <c r="F463" i="9" s="1"/>
  <c r="E461" i="9"/>
  <c r="E462" i="9" s="1"/>
  <c r="E464" i="9" s="1"/>
  <c r="AG450" i="9"/>
  <c r="AA450" i="9"/>
  <c r="U450" i="9"/>
  <c r="O450" i="9"/>
  <c r="I450" i="9"/>
  <c r="E450" i="9"/>
  <c r="AL443" i="9"/>
  <c r="AK443" i="9"/>
  <c r="AJ443" i="9"/>
  <c r="AI443" i="9"/>
  <c r="AH443" i="9"/>
  <c r="AG443" i="9"/>
  <c r="AF443" i="9"/>
  <c r="AE443" i="9"/>
  <c r="AD443" i="9"/>
  <c r="AC443" i="9"/>
  <c r="AB443" i="9"/>
  <c r="AA443" i="9"/>
  <c r="Z443" i="9"/>
  <c r="Y443" i="9"/>
  <c r="X443" i="9"/>
  <c r="W443" i="9"/>
  <c r="V443" i="9"/>
  <c r="U443" i="9"/>
  <c r="T443" i="9"/>
  <c r="S443" i="9"/>
  <c r="R443" i="9"/>
  <c r="Q443" i="9"/>
  <c r="P443" i="9"/>
  <c r="O443" i="9"/>
  <c r="N443" i="9"/>
  <c r="M443" i="9"/>
  <c r="L443" i="9"/>
  <c r="K443" i="9"/>
  <c r="J443" i="9"/>
  <c r="I443" i="9"/>
  <c r="H443" i="9"/>
  <c r="G443" i="9"/>
  <c r="F443" i="9"/>
  <c r="E443" i="9"/>
  <c r="AL440" i="9"/>
  <c r="AK440" i="9"/>
  <c r="AJ440" i="9"/>
  <c r="AI440" i="9"/>
  <c r="AG440" i="9"/>
  <c r="AF440" i="9"/>
  <c r="AE440" i="9"/>
  <c r="AD440" i="9"/>
  <c r="AC440" i="9"/>
  <c r="AA440" i="9"/>
  <c r="Z440" i="9"/>
  <c r="Y440" i="9"/>
  <c r="X440" i="9"/>
  <c r="W440" i="9"/>
  <c r="U440" i="9"/>
  <c r="T440" i="9"/>
  <c r="S440" i="9"/>
  <c r="R440" i="9"/>
  <c r="Q440" i="9"/>
  <c r="O440" i="9"/>
  <c r="N440" i="9"/>
  <c r="M440" i="9"/>
  <c r="L440" i="9"/>
  <c r="K440" i="9"/>
  <c r="I440" i="9"/>
  <c r="H440" i="9"/>
  <c r="G440" i="9"/>
  <c r="E440" i="9"/>
  <c r="AL436" i="9"/>
  <c r="AL437" i="9" s="1"/>
  <c r="AK436" i="9"/>
  <c r="AK437" i="9" s="1"/>
  <c r="AJ436" i="9"/>
  <c r="AJ437" i="9" s="1"/>
  <c r="AJ439" i="9" s="1"/>
  <c r="AI436" i="9"/>
  <c r="AI437" i="9" s="1"/>
  <c r="AI438" i="9" s="1"/>
  <c r="AH436" i="9"/>
  <c r="AH437" i="9" s="1"/>
  <c r="AG436" i="9"/>
  <c r="AG437" i="9" s="1"/>
  <c r="AG439" i="9" s="1"/>
  <c r="AF436" i="9"/>
  <c r="AF437" i="9" s="1"/>
  <c r="AF439" i="9" s="1"/>
  <c r="AE436" i="9"/>
  <c r="AE437" i="9" s="1"/>
  <c r="AE439" i="9" s="1"/>
  <c r="AD436" i="9"/>
  <c r="AD437" i="9" s="1"/>
  <c r="AD439" i="9" s="1"/>
  <c r="AC436" i="9"/>
  <c r="AC437" i="9" s="1"/>
  <c r="AB436" i="9"/>
  <c r="AB437" i="9" s="1"/>
  <c r="AB439" i="9" s="1"/>
  <c r="AA436" i="9"/>
  <c r="AA437" i="9" s="1"/>
  <c r="AA438" i="9" s="1"/>
  <c r="Z436" i="9"/>
  <c r="Z437" i="9" s="1"/>
  <c r="Z438" i="9" s="1"/>
  <c r="Y436" i="9"/>
  <c r="Y437" i="9" s="1"/>
  <c r="Y439" i="9" s="1"/>
  <c r="X436" i="9"/>
  <c r="X437" i="9" s="1"/>
  <c r="W436" i="9"/>
  <c r="W437" i="9" s="1"/>
  <c r="W438" i="9" s="1"/>
  <c r="V436" i="9"/>
  <c r="V437" i="9" s="1"/>
  <c r="U436" i="9"/>
  <c r="U437" i="9" s="1"/>
  <c r="U439" i="9" s="1"/>
  <c r="T436" i="9"/>
  <c r="T437" i="9" s="1"/>
  <c r="T439" i="9" s="1"/>
  <c r="S436" i="9"/>
  <c r="S437" i="9" s="1"/>
  <c r="S439" i="9" s="1"/>
  <c r="R436" i="9"/>
  <c r="R437" i="9" s="1"/>
  <c r="Q436" i="9"/>
  <c r="Q437" i="9" s="1"/>
  <c r="Q439" i="9" s="1"/>
  <c r="P436" i="9"/>
  <c r="P437" i="9" s="1"/>
  <c r="P438" i="9" s="1"/>
  <c r="O436" i="9"/>
  <c r="O437" i="9" s="1"/>
  <c r="O439" i="9" s="1"/>
  <c r="N436" i="9"/>
  <c r="N437" i="9" s="1"/>
  <c r="N438" i="9" s="1"/>
  <c r="M436" i="9"/>
  <c r="M437" i="9" s="1"/>
  <c r="L436" i="9"/>
  <c r="L437" i="9" s="1"/>
  <c r="L438" i="9" s="1"/>
  <c r="K436" i="9"/>
  <c r="K437" i="9" s="1"/>
  <c r="K438" i="9" s="1"/>
  <c r="J436" i="9"/>
  <c r="J437" i="9" s="1"/>
  <c r="J438" i="9" s="1"/>
  <c r="I436" i="9"/>
  <c r="I437" i="9" s="1"/>
  <c r="I438" i="9" s="1"/>
  <c r="H436" i="9"/>
  <c r="H437" i="9" s="1"/>
  <c r="H438" i="9" s="1"/>
  <c r="G436" i="9"/>
  <c r="G437" i="9" s="1"/>
  <c r="G439" i="9" s="1"/>
  <c r="F436" i="9"/>
  <c r="F437" i="9" s="1"/>
  <c r="F439" i="9" s="1"/>
  <c r="E436" i="9"/>
  <c r="E437" i="9" s="1"/>
  <c r="E439" i="9" s="1"/>
  <c r="AG425" i="9"/>
  <c r="AA425" i="9"/>
  <c r="U425" i="9"/>
  <c r="O425" i="9"/>
  <c r="I425" i="9"/>
  <c r="E425" i="9"/>
  <c r="AL418" i="9"/>
  <c r="AK418" i="9"/>
  <c r="AJ418" i="9"/>
  <c r="AI418" i="9"/>
  <c r="AH418" i="9"/>
  <c r="AG418" i="9"/>
  <c r="AF418" i="9"/>
  <c r="AE418" i="9"/>
  <c r="AD418" i="9"/>
  <c r="AC418" i="9"/>
  <c r="AB418" i="9"/>
  <c r="AA418" i="9"/>
  <c r="Z418" i="9"/>
  <c r="Y418" i="9"/>
  <c r="X418" i="9"/>
  <c r="W418" i="9"/>
  <c r="V418" i="9"/>
  <c r="U418" i="9"/>
  <c r="T418" i="9"/>
  <c r="S418" i="9"/>
  <c r="R418" i="9"/>
  <c r="Q418" i="9"/>
  <c r="P418" i="9"/>
  <c r="O418" i="9"/>
  <c r="N418" i="9"/>
  <c r="M418" i="9"/>
  <c r="L418" i="9"/>
  <c r="K418" i="9"/>
  <c r="J418" i="9"/>
  <c r="I418" i="9"/>
  <c r="H418" i="9"/>
  <c r="G418" i="9"/>
  <c r="F418" i="9"/>
  <c r="E418" i="9"/>
  <c r="AL415" i="9"/>
  <c r="AK415" i="9"/>
  <c r="AJ415" i="9"/>
  <c r="AI415" i="9"/>
  <c r="AG415" i="9"/>
  <c r="AF415" i="9"/>
  <c r="AE415" i="9"/>
  <c r="AD415" i="9"/>
  <c r="AC415" i="9"/>
  <c r="AA415" i="9"/>
  <c r="Z415" i="9"/>
  <c r="Y415" i="9"/>
  <c r="X415" i="9"/>
  <c r="W415" i="9"/>
  <c r="U415" i="9"/>
  <c r="T415" i="9"/>
  <c r="S415" i="9"/>
  <c r="R415" i="9"/>
  <c r="Q415" i="9"/>
  <c r="O415" i="9"/>
  <c r="N415" i="9"/>
  <c r="M415" i="9"/>
  <c r="L415" i="9"/>
  <c r="K415" i="9"/>
  <c r="I415" i="9"/>
  <c r="H415" i="9"/>
  <c r="G415" i="9"/>
  <c r="E415" i="9"/>
  <c r="AL411" i="9"/>
  <c r="AL412" i="9" s="1"/>
  <c r="AK411" i="9"/>
  <c r="AK412" i="9" s="1"/>
  <c r="AK414" i="9" s="1"/>
  <c r="AJ411" i="9"/>
  <c r="AJ412" i="9" s="1"/>
  <c r="AJ414" i="9" s="1"/>
  <c r="AI411" i="9"/>
  <c r="AI412" i="9" s="1"/>
  <c r="AH411" i="9"/>
  <c r="AH412" i="9" s="1"/>
  <c r="AH414" i="9" s="1"/>
  <c r="AG411" i="9"/>
  <c r="AG412" i="9" s="1"/>
  <c r="AG414" i="9" s="1"/>
  <c r="AF411" i="9"/>
  <c r="AF412" i="9" s="1"/>
  <c r="AF414" i="9" s="1"/>
  <c r="AE411" i="9"/>
  <c r="AE412" i="9" s="1"/>
  <c r="AE414" i="9" s="1"/>
  <c r="AD411" i="9"/>
  <c r="AD412" i="9" s="1"/>
  <c r="AD414" i="9" s="1"/>
  <c r="AC411" i="9"/>
  <c r="AC412" i="9" s="1"/>
  <c r="AC413" i="9" s="1"/>
  <c r="AB411" i="9"/>
  <c r="AB412" i="9" s="1"/>
  <c r="AB414" i="9" s="1"/>
  <c r="AA411" i="9"/>
  <c r="AA412" i="9" s="1"/>
  <c r="Z411" i="9"/>
  <c r="Z412" i="9" s="1"/>
  <c r="Z414" i="9" s="1"/>
  <c r="Y411" i="9"/>
  <c r="Y412" i="9" s="1"/>
  <c r="Y413" i="9" s="1"/>
  <c r="X411" i="9"/>
  <c r="X412" i="9" s="1"/>
  <c r="X413" i="9" s="1"/>
  <c r="W411" i="9"/>
  <c r="W412" i="9" s="1"/>
  <c r="V411" i="9"/>
  <c r="V412" i="9" s="1"/>
  <c r="V413" i="9" s="1"/>
  <c r="U411" i="9"/>
  <c r="U412" i="9" s="1"/>
  <c r="U414" i="9" s="1"/>
  <c r="T411" i="9"/>
  <c r="T412" i="9" s="1"/>
  <c r="T414" i="9" s="1"/>
  <c r="S411" i="9"/>
  <c r="S412" i="9" s="1"/>
  <c r="S413" i="9" s="1"/>
  <c r="R411" i="9"/>
  <c r="R412" i="9" s="1"/>
  <c r="R413" i="9" s="1"/>
  <c r="Q411" i="9"/>
  <c r="Q412" i="9" s="1"/>
  <c r="Q414" i="9" s="1"/>
  <c r="P411" i="9"/>
  <c r="P412" i="9" s="1"/>
  <c r="O411" i="9"/>
  <c r="O412" i="9" s="1"/>
  <c r="N411" i="9"/>
  <c r="N412" i="9" s="1"/>
  <c r="N414" i="9" s="1"/>
  <c r="M411" i="9"/>
  <c r="M412" i="9" s="1"/>
  <c r="M413" i="9" s="1"/>
  <c r="L411" i="9"/>
  <c r="L412" i="9" s="1"/>
  <c r="L413" i="9" s="1"/>
  <c r="K411" i="9"/>
  <c r="K412" i="9" s="1"/>
  <c r="K413" i="9" s="1"/>
  <c r="J411" i="9"/>
  <c r="J412" i="9" s="1"/>
  <c r="I411" i="9"/>
  <c r="I412" i="9" s="1"/>
  <c r="H411" i="9"/>
  <c r="H412" i="9" s="1"/>
  <c r="G411" i="9"/>
  <c r="G412" i="9" s="1"/>
  <c r="F411" i="9"/>
  <c r="F412" i="9" s="1"/>
  <c r="E411" i="9"/>
  <c r="E412" i="9" s="1"/>
  <c r="E414" i="9" s="1"/>
  <c r="AG400" i="9"/>
  <c r="AA400" i="9"/>
  <c r="U400" i="9"/>
  <c r="O400" i="9"/>
  <c r="I400" i="9"/>
  <c r="E400" i="9"/>
  <c r="AL393" i="9"/>
  <c r="AK393" i="9"/>
  <c r="AJ393" i="9"/>
  <c r="AI393" i="9"/>
  <c r="AH393" i="9"/>
  <c r="AG393" i="9"/>
  <c r="AF393" i="9"/>
  <c r="AE393" i="9"/>
  <c r="AD393" i="9"/>
  <c r="AC393" i="9"/>
  <c r="AB393" i="9"/>
  <c r="AA393" i="9"/>
  <c r="Z393" i="9"/>
  <c r="Y393" i="9"/>
  <c r="X393" i="9"/>
  <c r="W393" i="9"/>
  <c r="V393" i="9"/>
  <c r="U393" i="9"/>
  <c r="T393" i="9"/>
  <c r="S393" i="9"/>
  <c r="R393" i="9"/>
  <c r="Q393" i="9"/>
  <c r="P393" i="9"/>
  <c r="O393" i="9"/>
  <c r="N393" i="9"/>
  <c r="M393" i="9"/>
  <c r="L393" i="9"/>
  <c r="K393" i="9"/>
  <c r="J393" i="9"/>
  <c r="I393" i="9"/>
  <c r="H393" i="9"/>
  <c r="G393" i="9"/>
  <c r="F393" i="9"/>
  <c r="E393" i="9"/>
  <c r="AL390" i="9"/>
  <c r="AK390" i="9"/>
  <c r="AJ390" i="9"/>
  <c r="AI390" i="9"/>
  <c r="AG390" i="9"/>
  <c r="AF390" i="9"/>
  <c r="AE390" i="9"/>
  <c r="AD390" i="9"/>
  <c r="AC390" i="9"/>
  <c r="AA390" i="9"/>
  <c r="Z390" i="9"/>
  <c r="Y390" i="9"/>
  <c r="X390" i="9"/>
  <c r="W390" i="9"/>
  <c r="U390" i="9"/>
  <c r="T390" i="9"/>
  <c r="S390" i="9"/>
  <c r="R390" i="9"/>
  <c r="Q390" i="9"/>
  <c r="O390" i="9"/>
  <c r="N390" i="9"/>
  <c r="M390" i="9"/>
  <c r="L390" i="9"/>
  <c r="K390" i="9"/>
  <c r="I390" i="9"/>
  <c r="H390" i="9"/>
  <c r="G390" i="9"/>
  <c r="E390" i="9"/>
  <c r="AL386" i="9"/>
  <c r="AL387" i="9" s="1"/>
  <c r="AL389" i="9" s="1"/>
  <c r="AK386" i="9"/>
  <c r="AK387" i="9" s="1"/>
  <c r="AK389" i="9" s="1"/>
  <c r="AJ386" i="9"/>
  <c r="AJ387" i="9" s="1"/>
  <c r="AI386" i="9"/>
  <c r="AI387" i="9" s="1"/>
  <c r="AH386" i="9"/>
  <c r="AH387" i="9" s="1"/>
  <c r="AG386" i="9"/>
  <c r="AG387" i="9" s="1"/>
  <c r="AG388" i="9" s="1"/>
  <c r="AF386" i="9"/>
  <c r="AF387" i="9" s="1"/>
  <c r="AF388" i="9" s="1"/>
  <c r="AE386" i="9"/>
  <c r="AE387" i="9" s="1"/>
  <c r="AE388" i="9" s="1"/>
  <c r="AD386" i="9"/>
  <c r="AD387" i="9" s="1"/>
  <c r="AC386" i="9"/>
  <c r="AC387" i="9" s="1"/>
  <c r="AC389" i="9" s="1"/>
  <c r="AB386" i="9"/>
  <c r="AB387" i="9" s="1"/>
  <c r="AA386" i="9"/>
  <c r="AA387" i="9" s="1"/>
  <c r="Z386" i="9"/>
  <c r="Z387" i="9" s="1"/>
  <c r="Y386" i="9"/>
  <c r="Y387" i="9" s="1"/>
  <c r="Y389" i="9" s="1"/>
  <c r="X386" i="9"/>
  <c r="X387" i="9" s="1"/>
  <c r="X389" i="9" s="1"/>
  <c r="W386" i="9"/>
  <c r="W387" i="9" s="1"/>
  <c r="W389" i="9" s="1"/>
  <c r="V386" i="9"/>
  <c r="V387" i="9" s="1"/>
  <c r="V388" i="9" s="1"/>
  <c r="U386" i="9"/>
  <c r="U387" i="9" s="1"/>
  <c r="U389" i="9" s="1"/>
  <c r="T386" i="9"/>
  <c r="T387" i="9" s="1"/>
  <c r="S386" i="9"/>
  <c r="S387" i="9" s="1"/>
  <c r="S389" i="9" s="1"/>
  <c r="R386" i="9"/>
  <c r="R387" i="9" s="1"/>
  <c r="Q386" i="9"/>
  <c r="Q387" i="9" s="1"/>
  <c r="Q388" i="9" s="1"/>
  <c r="P386" i="9"/>
  <c r="P387" i="9" s="1"/>
  <c r="O386" i="9"/>
  <c r="O387" i="9" s="1"/>
  <c r="O388" i="9" s="1"/>
  <c r="N386" i="9"/>
  <c r="N387" i="9" s="1"/>
  <c r="M386" i="9"/>
  <c r="M387" i="9" s="1"/>
  <c r="L386" i="9"/>
  <c r="L387" i="9" s="1"/>
  <c r="L388" i="9" s="1"/>
  <c r="K386" i="9"/>
  <c r="K387" i="9" s="1"/>
  <c r="K389" i="9" s="1"/>
  <c r="J386" i="9"/>
  <c r="J387" i="9" s="1"/>
  <c r="J389" i="9" s="1"/>
  <c r="I386" i="9"/>
  <c r="I387" i="9" s="1"/>
  <c r="I389" i="9" s="1"/>
  <c r="H386" i="9"/>
  <c r="H387" i="9" s="1"/>
  <c r="H388" i="9" s="1"/>
  <c r="G386" i="9"/>
  <c r="G387" i="9" s="1"/>
  <c r="G389" i="9" s="1"/>
  <c r="F386" i="9"/>
  <c r="F387" i="9" s="1"/>
  <c r="F389" i="9" s="1"/>
  <c r="E386" i="9"/>
  <c r="E387" i="9" s="1"/>
  <c r="AG375" i="9"/>
  <c r="AA375" i="9"/>
  <c r="U375" i="9"/>
  <c r="O375" i="9"/>
  <c r="I375" i="9"/>
  <c r="E375" i="9"/>
  <c r="AL368" i="9"/>
  <c r="AK368" i="9"/>
  <c r="AJ368" i="9"/>
  <c r="AI368" i="9"/>
  <c r="AH368" i="9"/>
  <c r="AG368" i="9"/>
  <c r="AF368" i="9"/>
  <c r="AE368" i="9"/>
  <c r="AD368" i="9"/>
  <c r="AC368" i="9"/>
  <c r="AB368" i="9"/>
  <c r="AA368" i="9"/>
  <c r="Z368" i="9"/>
  <c r="Y368" i="9"/>
  <c r="X368" i="9"/>
  <c r="W368" i="9"/>
  <c r="V368" i="9"/>
  <c r="U368" i="9"/>
  <c r="T368" i="9"/>
  <c r="S368" i="9"/>
  <c r="R368" i="9"/>
  <c r="Q368" i="9"/>
  <c r="P368" i="9"/>
  <c r="O368" i="9"/>
  <c r="N368" i="9"/>
  <c r="M368" i="9"/>
  <c r="L368" i="9"/>
  <c r="K368" i="9"/>
  <c r="J368" i="9"/>
  <c r="I368" i="9"/>
  <c r="H368" i="9"/>
  <c r="G368" i="9"/>
  <c r="F368" i="9"/>
  <c r="E368" i="9"/>
  <c r="AL365" i="9"/>
  <c r="AK365" i="9"/>
  <c r="AJ365" i="9"/>
  <c r="AI365" i="9"/>
  <c r="AG365" i="9"/>
  <c r="AF365" i="9"/>
  <c r="AE365" i="9"/>
  <c r="AD365" i="9"/>
  <c r="AC365" i="9"/>
  <c r="AA365" i="9"/>
  <c r="Z365" i="9"/>
  <c r="Y365" i="9"/>
  <c r="X365" i="9"/>
  <c r="W365" i="9"/>
  <c r="U365" i="9"/>
  <c r="T365" i="9"/>
  <c r="S365" i="9"/>
  <c r="R365" i="9"/>
  <c r="Q365" i="9"/>
  <c r="O365" i="9"/>
  <c r="N365" i="9"/>
  <c r="M365" i="9"/>
  <c r="L365" i="9"/>
  <c r="K365" i="9"/>
  <c r="I365" i="9"/>
  <c r="H365" i="9"/>
  <c r="G365" i="9"/>
  <c r="E365" i="9"/>
  <c r="AL361" i="9"/>
  <c r="AL362" i="9" s="1"/>
  <c r="AK361" i="9"/>
  <c r="AK362" i="9" s="1"/>
  <c r="AK364" i="9" s="1"/>
  <c r="AJ361" i="9"/>
  <c r="AJ362" i="9" s="1"/>
  <c r="AJ363" i="9" s="1"/>
  <c r="AI361" i="9"/>
  <c r="AI362" i="9" s="1"/>
  <c r="AI363" i="9" s="1"/>
  <c r="AH361" i="9"/>
  <c r="AH362" i="9" s="1"/>
  <c r="AH363" i="9" s="1"/>
  <c r="AG361" i="9"/>
  <c r="AG362" i="9" s="1"/>
  <c r="AG364" i="9" s="1"/>
  <c r="AF361" i="9"/>
  <c r="AF362" i="9" s="1"/>
  <c r="AF364" i="9" s="1"/>
  <c r="AE361" i="9"/>
  <c r="AE362" i="9" s="1"/>
  <c r="AE364" i="9" s="1"/>
  <c r="AD361" i="9"/>
  <c r="AD362" i="9" s="1"/>
  <c r="AD364" i="9" s="1"/>
  <c r="AC361" i="9"/>
  <c r="AC362" i="9" s="1"/>
  <c r="AC364" i="9" s="1"/>
  <c r="AB361" i="9"/>
  <c r="AB362" i="9" s="1"/>
  <c r="AB363" i="9" s="1"/>
  <c r="AA361" i="9"/>
  <c r="AA362" i="9" s="1"/>
  <c r="AA364" i="9" s="1"/>
  <c r="Z361" i="9"/>
  <c r="Z362" i="9" s="1"/>
  <c r="Y361" i="9"/>
  <c r="Y362" i="9" s="1"/>
  <c r="Y363" i="9" s="1"/>
  <c r="X361" i="9"/>
  <c r="X362" i="9" s="1"/>
  <c r="W361" i="9"/>
  <c r="W362" i="9" s="1"/>
  <c r="W364" i="9" s="1"/>
  <c r="V361" i="9"/>
  <c r="V362" i="9" s="1"/>
  <c r="V363" i="9" s="1"/>
  <c r="U361" i="9"/>
  <c r="U362" i="9" s="1"/>
  <c r="U364" i="9" s="1"/>
  <c r="T361" i="9"/>
  <c r="T362" i="9" s="1"/>
  <c r="S361" i="9"/>
  <c r="S362" i="9" s="1"/>
  <c r="R361" i="9"/>
  <c r="R362" i="9" s="1"/>
  <c r="R364" i="9" s="1"/>
  <c r="Q361" i="9"/>
  <c r="Q362" i="9" s="1"/>
  <c r="Q364" i="9" s="1"/>
  <c r="P361" i="9"/>
  <c r="P362" i="9" s="1"/>
  <c r="O361" i="9"/>
  <c r="O362" i="9" s="1"/>
  <c r="O363" i="9" s="1"/>
  <c r="N361" i="9"/>
  <c r="N362" i="9" s="1"/>
  <c r="N363" i="9" s="1"/>
  <c r="M361" i="9"/>
  <c r="M362" i="9" s="1"/>
  <c r="L361" i="9"/>
  <c r="L362" i="9" s="1"/>
  <c r="L364" i="9" s="1"/>
  <c r="K361" i="9"/>
  <c r="K362" i="9" s="1"/>
  <c r="K363" i="9" s="1"/>
  <c r="J361" i="9"/>
  <c r="J362" i="9" s="1"/>
  <c r="J363" i="9" s="1"/>
  <c r="I361" i="9"/>
  <c r="I362" i="9" s="1"/>
  <c r="H361" i="9"/>
  <c r="H362" i="9" s="1"/>
  <c r="G361" i="9"/>
  <c r="G362" i="9" s="1"/>
  <c r="G363" i="9" s="1"/>
  <c r="F361" i="9"/>
  <c r="F362" i="9" s="1"/>
  <c r="E361" i="9"/>
  <c r="E362" i="9" s="1"/>
  <c r="E364" i="9" s="1"/>
  <c r="AG350" i="9"/>
  <c r="AA350" i="9"/>
  <c r="U350" i="9"/>
  <c r="O350" i="9"/>
  <c r="I350" i="9"/>
  <c r="E350" i="9"/>
  <c r="AL343" i="9"/>
  <c r="AK343" i="9"/>
  <c r="AJ343" i="9"/>
  <c r="AI343" i="9"/>
  <c r="AH343" i="9"/>
  <c r="AG343" i="9"/>
  <c r="AF343" i="9"/>
  <c r="AE343" i="9"/>
  <c r="AD343" i="9"/>
  <c r="AC343" i="9"/>
  <c r="AB343" i="9"/>
  <c r="AA343" i="9"/>
  <c r="Z343" i="9"/>
  <c r="Y343" i="9"/>
  <c r="X343" i="9"/>
  <c r="W343" i="9"/>
  <c r="V343" i="9"/>
  <c r="U343" i="9"/>
  <c r="T343" i="9"/>
  <c r="S343" i="9"/>
  <c r="R343" i="9"/>
  <c r="Q343" i="9"/>
  <c r="P343" i="9"/>
  <c r="O343" i="9"/>
  <c r="N343" i="9"/>
  <c r="M343" i="9"/>
  <c r="L343" i="9"/>
  <c r="K343" i="9"/>
  <c r="J343" i="9"/>
  <c r="I343" i="9"/>
  <c r="H343" i="9"/>
  <c r="G343" i="9"/>
  <c r="F343" i="9"/>
  <c r="E343" i="9"/>
  <c r="AL340" i="9"/>
  <c r="AK340" i="9"/>
  <c r="AJ340" i="9"/>
  <c r="AI340" i="9"/>
  <c r="AG340" i="9"/>
  <c r="AF340" i="9"/>
  <c r="AE340" i="9"/>
  <c r="AD340" i="9"/>
  <c r="AC340" i="9"/>
  <c r="AA340" i="9"/>
  <c r="Z340" i="9"/>
  <c r="Y340" i="9"/>
  <c r="X340" i="9"/>
  <c r="W340" i="9"/>
  <c r="U340" i="9"/>
  <c r="T340" i="9"/>
  <c r="S340" i="9"/>
  <c r="R340" i="9"/>
  <c r="Q340" i="9"/>
  <c r="O340" i="9"/>
  <c r="N340" i="9"/>
  <c r="M340" i="9"/>
  <c r="L340" i="9"/>
  <c r="K340" i="9"/>
  <c r="I340" i="9"/>
  <c r="H340" i="9"/>
  <c r="G340" i="9"/>
  <c r="E340" i="9"/>
  <c r="AL336" i="9"/>
  <c r="AL337" i="9" s="1"/>
  <c r="AL339" i="9" s="1"/>
  <c r="AK336" i="9"/>
  <c r="AK337" i="9" s="1"/>
  <c r="AK339" i="9" s="1"/>
  <c r="AJ336" i="9"/>
  <c r="AJ337" i="9" s="1"/>
  <c r="AJ339" i="9" s="1"/>
  <c r="AI336" i="9"/>
  <c r="AI337" i="9" s="1"/>
  <c r="AH336" i="9"/>
  <c r="AH337" i="9" s="1"/>
  <c r="AH339" i="9" s="1"/>
  <c r="AG336" i="9"/>
  <c r="AG337" i="9" s="1"/>
  <c r="AG339" i="9" s="1"/>
  <c r="AF336" i="9"/>
  <c r="AF337" i="9" s="1"/>
  <c r="AF339" i="9" s="1"/>
  <c r="AE336" i="9"/>
  <c r="AE337" i="9" s="1"/>
  <c r="AD336" i="9"/>
  <c r="AD337" i="9" s="1"/>
  <c r="AC336" i="9"/>
  <c r="AC337" i="9" s="1"/>
  <c r="AB336" i="9"/>
  <c r="AB337" i="9" s="1"/>
  <c r="AA336" i="9"/>
  <c r="AA337" i="9" s="1"/>
  <c r="Z336" i="9"/>
  <c r="Z337" i="9" s="1"/>
  <c r="Z339" i="9" s="1"/>
  <c r="Y336" i="9"/>
  <c r="Y337" i="9"/>
  <c r="Y338" i="9" s="1"/>
  <c r="X336" i="9"/>
  <c r="X337" i="9" s="1"/>
  <c r="X339" i="9" s="1"/>
  <c r="W336" i="9"/>
  <c r="W337" i="9" s="1"/>
  <c r="V336" i="9"/>
  <c r="V337" i="9" s="1"/>
  <c r="V338" i="9" s="1"/>
  <c r="U336" i="9"/>
  <c r="U337" i="9" s="1"/>
  <c r="U338" i="9" s="1"/>
  <c r="T336" i="9"/>
  <c r="T337" i="9" s="1"/>
  <c r="T339" i="9" s="1"/>
  <c r="S336" i="9"/>
  <c r="S337" i="9" s="1"/>
  <c r="S338" i="9" s="1"/>
  <c r="R336" i="9"/>
  <c r="R337" i="9" s="1"/>
  <c r="R339" i="9" s="1"/>
  <c r="Q336" i="9"/>
  <c r="Q337" i="9" s="1"/>
  <c r="P336" i="9"/>
  <c r="P337" i="9" s="1"/>
  <c r="P338" i="9" s="1"/>
  <c r="O336" i="9"/>
  <c r="O337" i="9" s="1"/>
  <c r="N336" i="9"/>
  <c r="N337" i="9" s="1"/>
  <c r="M336" i="9"/>
  <c r="M337" i="9" s="1"/>
  <c r="M338" i="9" s="1"/>
  <c r="L336" i="9"/>
  <c r="L337" i="9" s="1"/>
  <c r="L338" i="9" s="1"/>
  <c r="K336" i="9"/>
  <c r="K337" i="9" s="1"/>
  <c r="J336" i="9"/>
  <c r="J337" i="9" s="1"/>
  <c r="J339" i="9" s="1"/>
  <c r="I336" i="9"/>
  <c r="I337" i="9" s="1"/>
  <c r="I339" i="9" s="1"/>
  <c r="H336" i="9"/>
  <c r="H337" i="9" s="1"/>
  <c r="H339" i="9" s="1"/>
  <c r="G336" i="9"/>
  <c r="G337" i="9" s="1"/>
  <c r="G339" i="9" s="1"/>
  <c r="F336" i="9"/>
  <c r="F337" i="9" s="1"/>
  <c r="F339" i="9" s="1"/>
  <c r="E336" i="9"/>
  <c r="E337" i="9" s="1"/>
  <c r="AG325" i="9"/>
  <c r="AA325" i="9"/>
  <c r="U325" i="9"/>
  <c r="O325" i="9"/>
  <c r="I325" i="9"/>
  <c r="E325" i="9"/>
  <c r="AL318" i="9"/>
  <c r="AK318" i="9"/>
  <c r="AJ318" i="9"/>
  <c r="AI318" i="9"/>
  <c r="AH318" i="9"/>
  <c r="AG318" i="9"/>
  <c r="AF318" i="9"/>
  <c r="AE318" i="9"/>
  <c r="AD318" i="9"/>
  <c r="AC318" i="9"/>
  <c r="AB318" i="9"/>
  <c r="AA318" i="9"/>
  <c r="Z318" i="9"/>
  <c r="Y318" i="9"/>
  <c r="X318" i="9"/>
  <c r="W318" i="9"/>
  <c r="V318" i="9"/>
  <c r="U318" i="9"/>
  <c r="T318" i="9"/>
  <c r="S318" i="9"/>
  <c r="R318" i="9"/>
  <c r="Q318" i="9"/>
  <c r="P318" i="9"/>
  <c r="O318" i="9"/>
  <c r="N318" i="9"/>
  <c r="M318" i="9"/>
  <c r="L318" i="9"/>
  <c r="K318" i="9"/>
  <c r="J318" i="9"/>
  <c r="I318" i="9"/>
  <c r="H318" i="9"/>
  <c r="G318" i="9"/>
  <c r="F318" i="9"/>
  <c r="E318" i="9"/>
  <c r="AL315" i="9"/>
  <c r="AK315" i="9"/>
  <c r="AJ315" i="9"/>
  <c r="AI315" i="9"/>
  <c r="AG315" i="9"/>
  <c r="AF315" i="9"/>
  <c r="AE315" i="9"/>
  <c r="AD315" i="9"/>
  <c r="AC315" i="9"/>
  <c r="AA315" i="9"/>
  <c r="Z315" i="9"/>
  <c r="Y315" i="9"/>
  <c r="X315" i="9"/>
  <c r="W315" i="9"/>
  <c r="U315" i="9"/>
  <c r="T315" i="9"/>
  <c r="S315" i="9"/>
  <c r="R315" i="9"/>
  <c r="Q315" i="9"/>
  <c r="O315" i="9"/>
  <c r="N315" i="9"/>
  <c r="M315" i="9"/>
  <c r="L315" i="9"/>
  <c r="K315" i="9"/>
  <c r="I315" i="9"/>
  <c r="H315" i="9"/>
  <c r="G315" i="9"/>
  <c r="E315" i="9"/>
  <c r="AL311" i="9"/>
  <c r="AL312" i="9" s="1"/>
  <c r="AL313" i="9" s="1"/>
  <c r="AK311" i="9"/>
  <c r="AK312" i="9" s="1"/>
  <c r="AK314" i="9" s="1"/>
  <c r="AJ311" i="9"/>
  <c r="AJ312" i="9" s="1"/>
  <c r="AJ313" i="9" s="1"/>
  <c r="AI311" i="9"/>
  <c r="AI312" i="9" s="1"/>
  <c r="AH311" i="9"/>
  <c r="AH312" i="9" s="1"/>
  <c r="AG311" i="9"/>
  <c r="AG312" i="9" s="1"/>
  <c r="AF311" i="9"/>
  <c r="AF312" i="9" s="1"/>
  <c r="AF314" i="9" s="1"/>
  <c r="AE311" i="9"/>
  <c r="AE312" i="9" s="1"/>
  <c r="AD311" i="9"/>
  <c r="AD312" i="9" s="1"/>
  <c r="AD314" i="9" s="1"/>
  <c r="AC311" i="9"/>
  <c r="AC312" i="9" s="1"/>
  <c r="AC313" i="9" s="1"/>
  <c r="AB311" i="9"/>
  <c r="AB312" i="9" s="1"/>
  <c r="AB313" i="9" s="1"/>
  <c r="AA311" i="9"/>
  <c r="AA312" i="9" s="1"/>
  <c r="AA313" i="9" s="1"/>
  <c r="Z311" i="9"/>
  <c r="Z312" i="9" s="1"/>
  <c r="Y311" i="9"/>
  <c r="Y312" i="9" s="1"/>
  <c r="Y313" i="9" s="1"/>
  <c r="X311" i="9"/>
  <c r="X312" i="9" s="1"/>
  <c r="X314" i="9" s="1"/>
  <c r="W311" i="9"/>
  <c r="W312" i="9" s="1"/>
  <c r="W313" i="9" s="1"/>
  <c r="V311" i="9"/>
  <c r="V312" i="9" s="1"/>
  <c r="V313" i="9" s="1"/>
  <c r="U311" i="9"/>
  <c r="U312" i="9" s="1"/>
  <c r="T311" i="9"/>
  <c r="T312" i="9" s="1"/>
  <c r="T314" i="9" s="1"/>
  <c r="S311" i="9"/>
  <c r="S312" i="9" s="1"/>
  <c r="R311" i="9"/>
  <c r="R312" i="9" s="1"/>
  <c r="Q311" i="9"/>
  <c r="Q312" i="9" s="1"/>
  <c r="Q313" i="9" s="1"/>
  <c r="P311" i="9"/>
  <c r="P312" i="9" s="1"/>
  <c r="P314" i="9" s="1"/>
  <c r="O311" i="9"/>
  <c r="O312" i="9" s="1"/>
  <c r="O313" i="9" s="1"/>
  <c r="N311" i="9"/>
  <c r="N312" i="9" s="1"/>
  <c r="N314" i="9" s="1"/>
  <c r="M311" i="9"/>
  <c r="M312" i="9" s="1"/>
  <c r="M313" i="9" s="1"/>
  <c r="L311" i="9"/>
  <c r="L312" i="9" s="1"/>
  <c r="L313" i="9" s="1"/>
  <c r="K311" i="9"/>
  <c r="K312" i="9" s="1"/>
  <c r="J311" i="9"/>
  <c r="J312" i="9" s="1"/>
  <c r="I311" i="9"/>
  <c r="I312" i="9" s="1"/>
  <c r="I313" i="9" s="1"/>
  <c r="H311" i="9"/>
  <c r="H312" i="9" s="1"/>
  <c r="H313" i="9" s="1"/>
  <c r="G311" i="9"/>
  <c r="G312" i="9" s="1"/>
  <c r="G313" i="9" s="1"/>
  <c r="F311" i="9"/>
  <c r="F312" i="9" s="1"/>
  <c r="F314" i="9" s="1"/>
  <c r="E311" i="9"/>
  <c r="E312" i="9" s="1"/>
  <c r="E314" i="9" s="1"/>
  <c r="AG300" i="9"/>
  <c r="AA300" i="9"/>
  <c r="U300" i="9"/>
  <c r="O300" i="9"/>
  <c r="I300" i="9"/>
  <c r="E300" i="9"/>
  <c r="AL293" i="9"/>
  <c r="AK293" i="9"/>
  <c r="AJ293" i="9"/>
  <c r="AI293" i="9"/>
  <c r="AH293" i="9"/>
  <c r="AG293" i="9"/>
  <c r="AF293" i="9"/>
  <c r="AE293" i="9"/>
  <c r="AD293" i="9"/>
  <c r="AC293" i="9"/>
  <c r="AB293" i="9"/>
  <c r="AA293" i="9"/>
  <c r="Z293" i="9"/>
  <c r="Y293" i="9"/>
  <c r="X293" i="9"/>
  <c r="W293" i="9"/>
  <c r="V293" i="9"/>
  <c r="U293" i="9"/>
  <c r="T293" i="9"/>
  <c r="S293" i="9"/>
  <c r="R293" i="9"/>
  <c r="Q293" i="9"/>
  <c r="P293" i="9"/>
  <c r="O293" i="9"/>
  <c r="N293" i="9"/>
  <c r="M293" i="9"/>
  <c r="L293" i="9"/>
  <c r="K293" i="9"/>
  <c r="J293" i="9"/>
  <c r="I293" i="9"/>
  <c r="H293" i="9"/>
  <c r="G293" i="9"/>
  <c r="F293" i="9"/>
  <c r="E293" i="9"/>
  <c r="AL290" i="9"/>
  <c r="AK290" i="9"/>
  <c r="AJ290" i="9"/>
  <c r="AI290" i="9"/>
  <c r="AG290" i="9"/>
  <c r="AF290" i="9"/>
  <c r="AE290" i="9"/>
  <c r="AD290" i="9"/>
  <c r="AC290" i="9"/>
  <c r="AA290" i="9"/>
  <c r="Z290" i="9"/>
  <c r="Y290" i="9"/>
  <c r="X290" i="9"/>
  <c r="W290" i="9"/>
  <c r="U290" i="9"/>
  <c r="T290" i="9"/>
  <c r="S290" i="9"/>
  <c r="R290" i="9"/>
  <c r="Q290" i="9"/>
  <c r="O290" i="9"/>
  <c r="N290" i="9"/>
  <c r="M290" i="9"/>
  <c r="L290" i="9"/>
  <c r="K290" i="9"/>
  <c r="I290" i="9"/>
  <c r="H290" i="9"/>
  <c r="G290" i="9"/>
  <c r="E290" i="9"/>
  <c r="AL286" i="9"/>
  <c r="AL287" i="9" s="1"/>
  <c r="AL288" i="9" s="1"/>
  <c r="AK286" i="9"/>
  <c r="AK287" i="9" s="1"/>
  <c r="AJ286" i="9"/>
  <c r="AJ287" i="9" s="1"/>
  <c r="AJ289" i="9" s="1"/>
  <c r="AI286" i="9"/>
  <c r="AI287" i="9" s="1"/>
  <c r="AH286" i="9"/>
  <c r="AH287" i="9" s="1"/>
  <c r="AH289" i="9" s="1"/>
  <c r="AG286" i="9"/>
  <c r="AG287" i="9" s="1"/>
  <c r="AG288" i="9" s="1"/>
  <c r="AF286" i="9"/>
  <c r="AF287" i="9" s="1"/>
  <c r="AF288" i="9" s="1"/>
  <c r="AE286" i="9"/>
  <c r="AE287" i="9" s="1"/>
  <c r="AE288" i="9" s="1"/>
  <c r="AD286" i="9"/>
  <c r="AD287" i="9" s="1"/>
  <c r="AD288" i="9" s="1"/>
  <c r="AC286" i="9"/>
  <c r="AC287" i="9" s="1"/>
  <c r="AC288" i="9" s="1"/>
  <c r="AB286" i="9"/>
  <c r="AB287" i="9" s="1"/>
  <c r="AB288" i="9" s="1"/>
  <c r="AA286" i="9"/>
  <c r="AA287" i="9" s="1"/>
  <c r="Z286" i="9"/>
  <c r="Z287" i="9" s="1"/>
  <c r="Z289" i="9" s="1"/>
  <c r="Y286" i="9"/>
  <c r="Y287" i="9" s="1"/>
  <c r="Y288" i="9" s="1"/>
  <c r="X286" i="9"/>
  <c r="X287" i="9" s="1"/>
  <c r="W286" i="9"/>
  <c r="W287" i="9" s="1"/>
  <c r="V286" i="9"/>
  <c r="V287" i="9" s="1"/>
  <c r="V289" i="9" s="1"/>
  <c r="U286" i="9"/>
  <c r="U287" i="9" s="1"/>
  <c r="T286" i="9"/>
  <c r="T287" i="9" s="1"/>
  <c r="T288" i="9" s="1"/>
  <c r="S286" i="9"/>
  <c r="S287" i="9" s="1"/>
  <c r="S289" i="9" s="1"/>
  <c r="R286" i="9"/>
  <c r="R287" i="9" s="1"/>
  <c r="R288" i="9" s="1"/>
  <c r="Q286" i="9"/>
  <c r="Q287" i="9" s="1"/>
  <c r="P286" i="9"/>
  <c r="P287" i="9" s="1"/>
  <c r="P288" i="9" s="1"/>
  <c r="O286" i="9"/>
  <c r="O287" i="9" s="1"/>
  <c r="N286" i="9"/>
  <c r="N287" i="9" s="1"/>
  <c r="N288" i="9" s="1"/>
  <c r="M286" i="9"/>
  <c r="M287" i="9" s="1"/>
  <c r="M288" i="9" s="1"/>
  <c r="L286" i="9"/>
  <c r="L287" i="9" s="1"/>
  <c r="L288" i="9" s="1"/>
  <c r="K286" i="9"/>
  <c r="K287" i="9" s="1"/>
  <c r="J286" i="9"/>
  <c r="J287" i="9" s="1"/>
  <c r="I286" i="9"/>
  <c r="I287" i="9" s="1"/>
  <c r="I289" i="9" s="1"/>
  <c r="H286" i="9"/>
  <c r="H287" i="9" s="1"/>
  <c r="G286" i="9"/>
  <c r="G287" i="9" s="1"/>
  <c r="F286" i="9"/>
  <c r="F287" i="9" s="1"/>
  <c r="F288" i="9" s="1"/>
  <c r="E286" i="9"/>
  <c r="E287" i="9" s="1"/>
  <c r="E288" i="9" s="1"/>
  <c r="AG275" i="9"/>
  <c r="AA275" i="9"/>
  <c r="U275" i="9"/>
  <c r="O275" i="9"/>
  <c r="I275" i="9"/>
  <c r="E275" i="9"/>
  <c r="AL268" i="9"/>
  <c r="AK268" i="9"/>
  <c r="AJ268" i="9"/>
  <c r="AI268" i="9"/>
  <c r="AH268" i="9"/>
  <c r="AG268" i="9"/>
  <c r="AF268" i="9"/>
  <c r="AE268" i="9"/>
  <c r="AD268" i="9"/>
  <c r="AC268" i="9"/>
  <c r="AB268" i="9"/>
  <c r="AA268" i="9"/>
  <c r="Z268" i="9"/>
  <c r="Y268" i="9"/>
  <c r="X268" i="9"/>
  <c r="W268" i="9"/>
  <c r="V268" i="9"/>
  <c r="U268" i="9"/>
  <c r="T268" i="9"/>
  <c r="S268" i="9"/>
  <c r="R268" i="9"/>
  <c r="Q268" i="9"/>
  <c r="P268" i="9"/>
  <c r="O268" i="9"/>
  <c r="N268" i="9"/>
  <c r="M268" i="9"/>
  <c r="L268" i="9"/>
  <c r="K268" i="9"/>
  <c r="J268" i="9"/>
  <c r="I268" i="9"/>
  <c r="H268" i="9"/>
  <c r="G268" i="9"/>
  <c r="F268" i="9"/>
  <c r="E268" i="9"/>
  <c r="AL265" i="9"/>
  <c r="AK265" i="9"/>
  <c r="AJ265" i="9"/>
  <c r="AI265" i="9"/>
  <c r="AG265" i="9"/>
  <c r="AF265" i="9"/>
  <c r="AE265" i="9"/>
  <c r="AD265" i="9"/>
  <c r="AC265" i="9"/>
  <c r="AA265" i="9"/>
  <c r="Z265" i="9"/>
  <c r="Y265" i="9"/>
  <c r="X265" i="9"/>
  <c r="W265" i="9"/>
  <c r="U265" i="9"/>
  <c r="T265" i="9"/>
  <c r="S265" i="9"/>
  <c r="R265" i="9"/>
  <c r="Q265" i="9"/>
  <c r="O265" i="9"/>
  <c r="N265" i="9"/>
  <c r="M265" i="9"/>
  <c r="L265" i="9"/>
  <c r="K265" i="9"/>
  <c r="I265" i="9"/>
  <c r="H265" i="9"/>
  <c r="G265" i="9"/>
  <c r="E265" i="9"/>
  <c r="AL261" i="9"/>
  <c r="AL262" i="9" s="1"/>
  <c r="AL264" i="9" s="1"/>
  <c r="AK261" i="9"/>
  <c r="AK262" i="9" s="1"/>
  <c r="AJ261" i="9"/>
  <c r="AJ262" i="9" s="1"/>
  <c r="AJ264" i="9" s="1"/>
  <c r="AI261" i="9"/>
  <c r="AI262" i="9" s="1"/>
  <c r="AI264" i="9" s="1"/>
  <c r="AH261" i="9"/>
  <c r="AH262" i="9" s="1"/>
  <c r="AH263" i="9" s="1"/>
  <c r="AG261" i="9"/>
  <c r="AG262" i="9" s="1"/>
  <c r="AG264" i="9" s="1"/>
  <c r="AF261" i="9"/>
  <c r="AF262" i="9" s="1"/>
  <c r="AF263" i="9" s="1"/>
  <c r="AE261" i="9"/>
  <c r="AE262" i="9" s="1"/>
  <c r="AE263" i="9" s="1"/>
  <c r="AD261" i="9"/>
  <c r="AD262" i="9" s="1"/>
  <c r="AD263" i="9" s="1"/>
  <c r="AC261" i="9"/>
  <c r="AC262" i="9" s="1"/>
  <c r="AB261" i="9"/>
  <c r="AB262" i="9" s="1"/>
  <c r="AB263" i="9" s="1"/>
  <c r="AA261" i="9"/>
  <c r="AA262" i="9" s="1"/>
  <c r="Z261" i="9"/>
  <c r="Z262" i="9" s="1"/>
  <c r="Z264" i="9" s="1"/>
  <c r="Y261" i="9"/>
  <c r="Y262" i="9" s="1"/>
  <c r="X261" i="9"/>
  <c r="X262" i="9" s="1"/>
  <c r="X264" i="9" s="1"/>
  <c r="W261" i="9"/>
  <c r="W262" i="9" s="1"/>
  <c r="W263" i="9" s="1"/>
  <c r="V261" i="9"/>
  <c r="V262" i="9" s="1"/>
  <c r="V263" i="9" s="1"/>
  <c r="U261" i="9"/>
  <c r="U262" i="9" s="1"/>
  <c r="U263" i="9" s="1"/>
  <c r="T261" i="9"/>
  <c r="T262" i="9" s="1"/>
  <c r="T263" i="9" s="1"/>
  <c r="S261" i="9"/>
  <c r="S262" i="9" s="1"/>
  <c r="S264" i="9" s="1"/>
  <c r="R261" i="9"/>
  <c r="R262" i="9" s="1"/>
  <c r="Q261" i="9"/>
  <c r="Q262" i="9" s="1"/>
  <c r="P261" i="9"/>
  <c r="P262" i="9" s="1"/>
  <c r="P263" i="9" s="1"/>
  <c r="O261" i="9"/>
  <c r="O262" i="9" s="1"/>
  <c r="N261" i="9"/>
  <c r="N262" i="9" s="1"/>
  <c r="M261" i="9"/>
  <c r="M262" i="9" s="1"/>
  <c r="L261" i="9"/>
  <c r="L262" i="9" s="1"/>
  <c r="L263" i="9" s="1"/>
  <c r="K261" i="9"/>
  <c r="K262" i="9" s="1"/>
  <c r="K263" i="9" s="1"/>
  <c r="J261" i="9"/>
  <c r="J262" i="9" s="1"/>
  <c r="J263" i="9" s="1"/>
  <c r="I261" i="9"/>
  <c r="I262" i="9" s="1"/>
  <c r="I263" i="9" s="1"/>
  <c r="H261" i="9"/>
  <c r="H262" i="9" s="1"/>
  <c r="G261" i="9"/>
  <c r="G262" i="9" s="1"/>
  <c r="G263" i="9" s="1"/>
  <c r="F261" i="9"/>
  <c r="F262" i="9" s="1"/>
  <c r="F264" i="9" s="1"/>
  <c r="E261" i="9"/>
  <c r="E262" i="9" s="1"/>
  <c r="E263" i="9" s="1"/>
  <c r="AG250" i="9"/>
  <c r="AA250" i="9"/>
  <c r="U250" i="9"/>
  <c r="O250" i="9"/>
  <c r="I250" i="9"/>
  <c r="E250" i="9"/>
  <c r="AL243" i="9"/>
  <c r="AK243" i="9"/>
  <c r="AJ243" i="9"/>
  <c r="AI243" i="9"/>
  <c r="AH243" i="9"/>
  <c r="AG243" i="9"/>
  <c r="AF243" i="9"/>
  <c r="AE243" i="9"/>
  <c r="AD243" i="9"/>
  <c r="AC243" i="9"/>
  <c r="AB243" i="9"/>
  <c r="AA243" i="9"/>
  <c r="Z243" i="9"/>
  <c r="Y243" i="9"/>
  <c r="X243" i="9"/>
  <c r="W243" i="9"/>
  <c r="V243" i="9"/>
  <c r="U243" i="9"/>
  <c r="T243" i="9"/>
  <c r="S243" i="9"/>
  <c r="R243" i="9"/>
  <c r="Q243" i="9"/>
  <c r="P243" i="9"/>
  <c r="O243" i="9"/>
  <c r="N243" i="9"/>
  <c r="M243" i="9"/>
  <c r="L243" i="9"/>
  <c r="K243" i="9"/>
  <c r="J243" i="9"/>
  <c r="I243" i="9"/>
  <c r="H243" i="9"/>
  <c r="G243" i="9"/>
  <c r="F243" i="9"/>
  <c r="E243" i="9"/>
  <c r="AL240" i="9"/>
  <c r="AK240" i="9"/>
  <c r="AJ240" i="9"/>
  <c r="AI240" i="9"/>
  <c r="AG240" i="9"/>
  <c r="AF240" i="9"/>
  <c r="AE240" i="9"/>
  <c r="AD240" i="9"/>
  <c r="AC240" i="9"/>
  <c r="AA240" i="9"/>
  <c r="Z240" i="9"/>
  <c r="Y240" i="9"/>
  <c r="X240" i="9"/>
  <c r="W240" i="9"/>
  <c r="U240" i="9"/>
  <c r="T240" i="9"/>
  <c r="S240" i="9"/>
  <c r="R240" i="9"/>
  <c r="Q240" i="9"/>
  <c r="O240" i="9"/>
  <c r="N240" i="9"/>
  <c r="M240" i="9"/>
  <c r="L240" i="9"/>
  <c r="K240" i="9"/>
  <c r="I240" i="9"/>
  <c r="H240" i="9"/>
  <c r="G240" i="9"/>
  <c r="E240" i="9"/>
  <c r="AL236" i="9"/>
  <c r="AL237" i="9" s="1"/>
  <c r="AL239" i="9" s="1"/>
  <c r="AK236" i="9"/>
  <c r="AK237" i="9" s="1"/>
  <c r="AK239" i="9" s="1"/>
  <c r="AJ236" i="9"/>
  <c r="AJ237" i="9" s="1"/>
  <c r="AJ239" i="9" s="1"/>
  <c r="AI236" i="9"/>
  <c r="AI237" i="9" s="1"/>
  <c r="AH236" i="9"/>
  <c r="AH237" i="9" s="1"/>
  <c r="AH239" i="9" s="1"/>
  <c r="AG236" i="9"/>
  <c r="AG237" i="9" s="1"/>
  <c r="AF236" i="9"/>
  <c r="AF237" i="9" s="1"/>
  <c r="AF239" i="9" s="1"/>
  <c r="AE236" i="9"/>
  <c r="AE237" i="9" s="1"/>
  <c r="AE238" i="9" s="1"/>
  <c r="AD236" i="9"/>
  <c r="AD237" i="9" s="1"/>
  <c r="AD238" i="9" s="1"/>
  <c r="AC236" i="9"/>
  <c r="AC237" i="9" s="1"/>
  <c r="AB236" i="9"/>
  <c r="AB237" i="9" s="1"/>
  <c r="AB239" i="9" s="1"/>
  <c r="AA236" i="9"/>
  <c r="AA237" i="9" s="1"/>
  <c r="Z236" i="9"/>
  <c r="Z237" i="9" s="1"/>
  <c r="Y236" i="9"/>
  <c r="Y237" i="9" s="1"/>
  <c r="Y238" i="9" s="1"/>
  <c r="X236" i="9"/>
  <c r="X237" i="9" s="1"/>
  <c r="X239" i="9" s="1"/>
  <c r="W236" i="9"/>
  <c r="W237" i="9" s="1"/>
  <c r="V236" i="9"/>
  <c r="V237" i="9" s="1"/>
  <c r="V238" i="9" s="1"/>
  <c r="U236" i="9"/>
  <c r="U237" i="9" s="1"/>
  <c r="U239" i="9" s="1"/>
  <c r="T236" i="9"/>
  <c r="T237" i="9" s="1"/>
  <c r="T239" i="9" s="1"/>
  <c r="S236" i="9"/>
  <c r="S237" i="9" s="1"/>
  <c r="S239" i="9" s="1"/>
  <c r="R236" i="9"/>
  <c r="R237" i="9" s="1"/>
  <c r="R239" i="9" s="1"/>
  <c r="Q236" i="9"/>
  <c r="Q237" i="9" s="1"/>
  <c r="P236" i="9"/>
  <c r="P237" i="9" s="1"/>
  <c r="O236" i="9"/>
  <c r="O237" i="9" s="1"/>
  <c r="O238" i="9" s="1"/>
  <c r="N236" i="9"/>
  <c r="N237" i="9" s="1"/>
  <c r="M236" i="9"/>
  <c r="M237" i="9" s="1"/>
  <c r="M238" i="9" s="1"/>
  <c r="L236" i="9"/>
  <c r="L237" i="9" s="1"/>
  <c r="L238" i="9" s="1"/>
  <c r="K236" i="9"/>
  <c r="K237" i="9" s="1"/>
  <c r="J236" i="9"/>
  <c r="J237" i="9" s="1"/>
  <c r="J238" i="9" s="1"/>
  <c r="I236" i="9"/>
  <c r="I237" i="9" s="1"/>
  <c r="I239" i="9" s="1"/>
  <c r="H236" i="9"/>
  <c r="H237" i="9" s="1"/>
  <c r="H238" i="9" s="1"/>
  <c r="G236" i="9"/>
  <c r="G237" i="9" s="1"/>
  <c r="F236" i="9"/>
  <c r="F237" i="9" s="1"/>
  <c r="E236" i="9"/>
  <c r="E237" i="9" s="1"/>
  <c r="E238" i="9" s="1"/>
  <c r="AG225" i="9"/>
  <c r="AA225" i="9"/>
  <c r="U225" i="9"/>
  <c r="O225" i="9"/>
  <c r="I225" i="9"/>
  <c r="E225" i="9"/>
  <c r="AL218" i="9"/>
  <c r="AK218" i="9"/>
  <c r="AJ218" i="9"/>
  <c r="AI218" i="9"/>
  <c r="AH218" i="9"/>
  <c r="AG218" i="9"/>
  <c r="AF218" i="9"/>
  <c r="AE218" i="9"/>
  <c r="AD218" i="9"/>
  <c r="AC218" i="9"/>
  <c r="AB218" i="9"/>
  <c r="AA218" i="9"/>
  <c r="Z218" i="9"/>
  <c r="Y218" i="9"/>
  <c r="X218" i="9"/>
  <c r="W218" i="9"/>
  <c r="V218" i="9"/>
  <c r="U218" i="9"/>
  <c r="T218" i="9"/>
  <c r="S218" i="9"/>
  <c r="R218" i="9"/>
  <c r="Q218" i="9"/>
  <c r="P218" i="9"/>
  <c r="O218" i="9"/>
  <c r="N218" i="9"/>
  <c r="M218" i="9"/>
  <c r="L218" i="9"/>
  <c r="K218" i="9"/>
  <c r="J218" i="9"/>
  <c r="I218" i="9"/>
  <c r="H218" i="9"/>
  <c r="G218" i="9"/>
  <c r="F218" i="9"/>
  <c r="E218" i="9"/>
  <c r="AL215" i="9"/>
  <c r="AK215" i="9"/>
  <c r="AJ215" i="9"/>
  <c r="AI215" i="9"/>
  <c r="AG215" i="9"/>
  <c r="AF215" i="9"/>
  <c r="AE215" i="9"/>
  <c r="AD215" i="9"/>
  <c r="AC215" i="9"/>
  <c r="AA215" i="9"/>
  <c r="Z215" i="9"/>
  <c r="Y215" i="9"/>
  <c r="X215" i="9"/>
  <c r="W215" i="9"/>
  <c r="U215" i="9"/>
  <c r="T215" i="9"/>
  <c r="S215" i="9"/>
  <c r="R215" i="9"/>
  <c r="Q215" i="9"/>
  <c r="O215" i="9"/>
  <c r="N215" i="9"/>
  <c r="M215" i="9"/>
  <c r="L215" i="9"/>
  <c r="K215" i="9"/>
  <c r="I215" i="9"/>
  <c r="H215" i="9"/>
  <c r="G215" i="9"/>
  <c r="E215" i="9"/>
  <c r="AL211" i="9"/>
  <c r="AL212" i="9" s="1"/>
  <c r="AL214" i="9" s="1"/>
  <c r="AK211" i="9"/>
  <c r="AK212" i="9" s="1"/>
  <c r="AK214" i="9" s="1"/>
  <c r="AJ211" i="9"/>
  <c r="AJ212" i="9" s="1"/>
  <c r="AJ214" i="9" s="1"/>
  <c r="AI211" i="9"/>
  <c r="AI212" i="9" s="1"/>
  <c r="AI214" i="9" s="1"/>
  <c r="AH211" i="9"/>
  <c r="AH212" i="9" s="1"/>
  <c r="AH214" i="9" s="1"/>
  <c r="AG211" i="9"/>
  <c r="AG212" i="9" s="1"/>
  <c r="AG214" i="9" s="1"/>
  <c r="AF211" i="9"/>
  <c r="AF212" i="9" s="1"/>
  <c r="AF214" i="9" s="1"/>
  <c r="AE211" i="9"/>
  <c r="AE212" i="9" s="1"/>
  <c r="AE214" i="9" s="1"/>
  <c r="AD211" i="9"/>
  <c r="AD212" i="9" s="1"/>
  <c r="AD213" i="9" s="1"/>
  <c r="AC211" i="9"/>
  <c r="AC212" i="9" s="1"/>
  <c r="AB211" i="9"/>
  <c r="AB212" i="9" s="1"/>
  <c r="AB213" i="9" s="1"/>
  <c r="AA211" i="9"/>
  <c r="AA212" i="9" s="1"/>
  <c r="AA213" i="9" s="1"/>
  <c r="Z211" i="9"/>
  <c r="Z212" i="9" s="1"/>
  <c r="Y211" i="9"/>
  <c r="Y212" i="9" s="1"/>
  <c r="X211" i="9"/>
  <c r="X212" i="9" s="1"/>
  <c r="X213" i="9" s="1"/>
  <c r="W211" i="9"/>
  <c r="W212" i="9" s="1"/>
  <c r="W214" i="9" s="1"/>
  <c r="V211" i="9"/>
  <c r="V212" i="9" s="1"/>
  <c r="V213" i="9" s="1"/>
  <c r="U211" i="9"/>
  <c r="U212" i="9" s="1"/>
  <c r="U214" i="9" s="1"/>
  <c r="T211" i="9"/>
  <c r="T212" i="9" s="1"/>
  <c r="S211" i="9"/>
  <c r="S212" i="9" s="1"/>
  <c r="S213" i="9" s="1"/>
  <c r="R211" i="9"/>
  <c r="R212" i="9" s="1"/>
  <c r="R213" i="9" s="1"/>
  <c r="Q211" i="9"/>
  <c r="Q212" i="9" s="1"/>
  <c r="P211" i="9"/>
  <c r="P212" i="9" s="1"/>
  <c r="P213" i="9" s="1"/>
  <c r="O211" i="9"/>
  <c r="O212" i="9" s="1"/>
  <c r="O213" i="9" s="1"/>
  <c r="N211" i="9"/>
  <c r="N212" i="9" s="1"/>
  <c r="N214" i="9" s="1"/>
  <c r="M211" i="9"/>
  <c r="M212" i="9" s="1"/>
  <c r="M213" i="9" s="1"/>
  <c r="L211" i="9"/>
  <c r="L212" i="9" s="1"/>
  <c r="L213" i="9" s="1"/>
  <c r="K211" i="9"/>
  <c r="K212" i="9" s="1"/>
  <c r="K213" i="9" s="1"/>
  <c r="J211" i="9"/>
  <c r="J212" i="9" s="1"/>
  <c r="I211" i="9"/>
  <c r="I212" i="9" s="1"/>
  <c r="I214" i="9" s="1"/>
  <c r="H211" i="9"/>
  <c r="H212" i="9" s="1"/>
  <c r="H213" i="9" s="1"/>
  <c r="G211" i="9"/>
  <c r="G212" i="9" s="1"/>
  <c r="G213" i="9" s="1"/>
  <c r="F211" i="9"/>
  <c r="F212" i="9" s="1"/>
  <c r="F214" i="9" s="1"/>
  <c r="E211" i="9"/>
  <c r="E212" i="9" s="1"/>
  <c r="E214" i="9" s="1"/>
  <c r="AG200" i="9"/>
  <c r="AA200" i="9"/>
  <c r="U200" i="9"/>
  <c r="O200" i="9"/>
  <c r="I200" i="9"/>
  <c r="E200" i="9"/>
  <c r="AL193" i="9"/>
  <c r="AK193" i="9"/>
  <c r="AJ193" i="9"/>
  <c r="AI193" i="9"/>
  <c r="AH193" i="9"/>
  <c r="AG193" i="9"/>
  <c r="AF193" i="9"/>
  <c r="AE193" i="9"/>
  <c r="AD193" i="9"/>
  <c r="AC193" i="9"/>
  <c r="AB193" i="9"/>
  <c r="AA193" i="9"/>
  <c r="Z193" i="9"/>
  <c r="Y193" i="9"/>
  <c r="X193" i="9"/>
  <c r="W193" i="9"/>
  <c r="V193" i="9"/>
  <c r="U193" i="9"/>
  <c r="T193" i="9"/>
  <c r="S193" i="9"/>
  <c r="R193" i="9"/>
  <c r="Q193" i="9"/>
  <c r="P193" i="9"/>
  <c r="O193" i="9"/>
  <c r="N193" i="9"/>
  <c r="M193" i="9"/>
  <c r="L193" i="9"/>
  <c r="K193" i="9"/>
  <c r="J193" i="9"/>
  <c r="I193" i="9"/>
  <c r="H193" i="9"/>
  <c r="G193" i="9"/>
  <c r="F193" i="9"/>
  <c r="E193" i="9"/>
  <c r="AL190" i="9"/>
  <c r="AK190" i="9"/>
  <c r="AJ190" i="9"/>
  <c r="AI190" i="9"/>
  <c r="AG190" i="9"/>
  <c r="AF190" i="9"/>
  <c r="AE190" i="9"/>
  <c r="AD190" i="9"/>
  <c r="AC190" i="9"/>
  <c r="AA190" i="9"/>
  <c r="Z190" i="9"/>
  <c r="Y190" i="9"/>
  <c r="X190" i="9"/>
  <c r="W190" i="9"/>
  <c r="U190" i="9"/>
  <c r="T190" i="9"/>
  <c r="S190" i="9"/>
  <c r="R190" i="9"/>
  <c r="Q190" i="9"/>
  <c r="O190" i="9"/>
  <c r="N190" i="9"/>
  <c r="M190" i="9"/>
  <c r="L190" i="9"/>
  <c r="K190" i="9"/>
  <c r="I190" i="9"/>
  <c r="H190" i="9"/>
  <c r="G190" i="9"/>
  <c r="E190" i="9"/>
  <c r="AL186" i="9"/>
  <c r="AL187" i="9" s="1"/>
  <c r="AK186" i="9"/>
  <c r="AK187" i="9" s="1"/>
  <c r="AK188" i="9" s="1"/>
  <c r="AJ186" i="9"/>
  <c r="AJ187" i="9" s="1"/>
  <c r="AJ189" i="9" s="1"/>
  <c r="AI186" i="9"/>
  <c r="AI187" i="9" s="1"/>
  <c r="AH186" i="9"/>
  <c r="AH187" i="9" s="1"/>
  <c r="AH188" i="9" s="1"/>
  <c r="AG186" i="9"/>
  <c r="AG187" i="9" s="1"/>
  <c r="AF186" i="9"/>
  <c r="AF187" i="9" s="1"/>
  <c r="AF189" i="9" s="1"/>
  <c r="AE186" i="9"/>
  <c r="AE187" i="9" s="1"/>
  <c r="AD186" i="9"/>
  <c r="AD187" i="9" s="1"/>
  <c r="AD189" i="9" s="1"/>
  <c r="AC186" i="9"/>
  <c r="AC187" i="9" s="1"/>
  <c r="AC189" i="9" s="1"/>
  <c r="AB186" i="9"/>
  <c r="AB187" i="9" s="1"/>
  <c r="AA186" i="9"/>
  <c r="AA187" i="9" s="1"/>
  <c r="AA188" i="9" s="1"/>
  <c r="Z186" i="9"/>
  <c r="Z187" i="9" s="1"/>
  <c r="Z189" i="9" s="1"/>
  <c r="Y186" i="9"/>
  <c r="Y187" i="9" s="1"/>
  <c r="X186" i="9"/>
  <c r="X187" i="9" s="1"/>
  <c r="X188" i="9" s="1"/>
  <c r="W186" i="9"/>
  <c r="W187" i="9" s="1"/>
  <c r="W189" i="9" s="1"/>
  <c r="V186" i="9"/>
  <c r="V187" i="9" s="1"/>
  <c r="V189" i="9" s="1"/>
  <c r="U186" i="9"/>
  <c r="U187" i="9" s="1"/>
  <c r="U189" i="9" s="1"/>
  <c r="T186" i="9"/>
  <c r="T187" i="9" s="1"/>
  <c r="T188" i="9" s="1"/>
  <c r="S186" i="9"/>
  <c r="S187" i="9" s="1"/>
  <c r="S188" i="9" s="1"/>
  <c r="R186" i="9"/>
  <c r="R187" i="9" s="1"/>
  <c r="R189" i="9" s="1"/>
  <c r="Q186" i="9"/>
  <c r="Q187" i="9" s="1"/>
  <c r="Q188" i="9" s="1"/>
  <c r="P186" i="9"/>
  <c r="P187" i="9" s="1"/>
  <c r="P188" i="9" s="1"/>
  <c r="O186" i="9"/>
  <c r="O187" i="9" s="1"/>
  <c r="N186" i="9"/>
  <c r="N187" i="9" s="1"/>
  <c r="M186" i="9"/>
  <c r="M187" i="9" s="1"/>
  <c r="M189" i="9" s="1"/>
  <c r="L186" i="9"/>
  <c r="L187" i="9" s="1"/>
  <c r="K186" i="9"/>
  <c r="K187" i="9" s="1"/>
  <c r="K188" i="9" s="1"/>
  <c r="J186" i="9"/>
  <c r="J187" i="9" s="1"/>
  <c r="J189" i="9" s="1"/>
  <c r="I186" i="9"/>
  <c r="I187" i="9" s="1"/>
  <c r="I188" i="9" s="1"/>
  <c r="H186" i="9"/>
  <c r="H187" i="9" s="1"/>
  <c r="H188" i="9" s="1"/>
  <c r="G186" i="9"/>
  <c r="G187" i="9" s="1"/>
  <c r="G188" i="9" s="1"/>
  <c r="F186" i="9"/>
  <c r="F187" i="9" s="1"/>
  <c r="E186" i="9"/>
  <c r="E187" i="9" s="1"/>
  <c r="E189" i="9" s="1"/>
  <c r="AG175" i="9"/>
  <c r="AA175" i="9"/>
  <c r="U175" i="9"/>
  <c r="O175" i="9"/>
  <c r="I175" i="9"/>
  <c r="E175" i="9"/>
  <c r="AL168" i="9"/>
  <c r="AK168" i="9"/>
  <c r="AJ168" i="9"/>
  <c r="AI168" i="9"/>
  <c r="AH168" i="9"/>
  <c r="AG168" i="9"/>
  <c r="AF168" i="9"/>
  <c r="AE168" i="9"/>
  <c r="AD168" i="9"/>
  <c r="AC168" i="9"/>
  <c r="AB168" i="9"/>
  <c r="AA168" i="9"/>
  <c r="Z168" i="9"/>
  <c r="Y168" i="9"/>
  <c r="X168" i="9"/>
  <c r="W168" i="9"/>
  <c r="V168" i="9"/>
  <c r="U168" i="9"/>
  <c r="T168" i="9"/>
  <c r="S168" i="9"/>
  <c r="R168" i="9"/>
  <c r="Q168" i="9"/>
  <c r="P168" i="9"/>
  <c r="O168" i="9"/>
  <c r="N168" i="9"/>
  <c r="M168" i="9"/>
  <c r="L168" i="9"/>
  <c r="K168" i="9"/>
  <c r="J168" i="9"/>
  <c r="I168" i="9"/>
  <c r="H168" i="9"/>
  <c r="G168" i="9"/>
  <c r="F168" i="9"/>
  <c r="E168" i="9"/>
  <c r="AL165" i="9"/>
  <c r="AK165" i="9"/>
  <c r="AJ165" i="9"/>
  <c r="AI165" i="9"/>
  <c r="AG165" i="9"/>
  <c r="AF165" i="9"/>
  <c r="AE165" i="9"/>
  <c r="AD165" i="9"/>
  <c r="AC165" i="9"/>
  <c r="AA165" i="9"/>
  <c r="Z165" i="9"/>
  <c r="Y165" i="9"/>
  <c r="X165" i="9"/>
  <c r="W165" i="9"/>
  <c r="U165" i="9"/>
  <c r="T165" i="9"/>
  <c r="S165" i="9"/>
  <c r="R165" i="9"/>
  <c r="Q165" i="9"/>
  <c r="O165" i="9"/>
  <c r="N165" i="9"/>
  <c r="M165" i="9"/>
  <c r="L165" i="9"/>
  <c r="K165" i="9"/>
  <c r="I165" i="9"/>
  <c r="H165" i="9"/>
  <c r="G165" i="9"/>
  <c r="E165" i="9"/>
  <c r="AL161" i="9"/>
  <c r="AL162" i="9" s="1"/>
  <c r="AL164" i="9" s="1"/>
  <c r="AK161" i="9"/>
  <c r="AK162" i="9" s="1"/>
  <c r="AJ161" i="9"/>
  <c r="AJ162" i="9" s="1"/>
  <c r="AI161" i="9"/>
  <c r="AI162" i="9" s="1"/>
  <c r="AI163" i="9" s="1"/>
  <c r="AH161" i="9"/>
  <c r="AH162" i="9" s="1"/>
  <c r="AH164" i="9" s="1"/>
  <c r="AG161" i="9"/>
  <c r="AG162" i="9" s="1"/>
  <c r="AG164" i="9" s="1"/>
  <c r="AF161" i="9"/>
  <c r="AF162" i="9" s="1"/>
  <c r="AF163" i="9" s="1"/>
  <c r="AE161" i="9"/>
  <c r="AE162" i="9" s="1"/>
  <c r="AE164" i="9" s="1"/>
  <c r="AD161" i="9"/>
  <c r="AD162" i="9" s="1"/>
  <c r="AD163" i="9" s="1"/>
  <c r="AC161" i="9"/>
  <c r="AC162" i="9" s="1"/>
  <c r="AC164" i="9" s="1"/>
  <c r="AB161" i="9"/>
  <c r="AB162" i="9" s="1"/>
  <c r="AB164" i="9" s="1"/>
  <c r="AA161" i="9"/>
  <c r="AA162" i="9" s="1"/>
  <c r="AA163" i="9" s="1"/>
  <c r="Z161" i="9"/>
  <c r="Z162" i="9" s="1"/>
  <c r="Z164" i="9" s="1"/>
  <c r="Y161" i="9"/>
  <c r="Y162" i="9" s="1"/>
  <c r="X161" i="9"/>
  <c r="X162" i="9" s="1"/>
  <c r="X164" i="9" s="1"/>
  <c r="W161" i="9"/>
  <c r="W162" i="9" s="1"/>
  <c r="W164" i="9" s="1"/>
  <c r="V161" i="9"/>
  <c r="V162" i="9" s="1"/>
  <c r="V164" i="9" s="1"/>
  <c r="U161" i="9"/>
  <c r="U162" i="9" s="1"/>
  <c r="T161" i="9"/>
  <c r="T162" i="9" s="1"/>
  <c r="S161" i="9"/>
  <c r="S162" i="9" s="1"/>
  <c r="S163" i="9" s="1"/>
  <c r="R161" i="9"/>
  <c r="R162" i="9" s="1"/>
  <c r="R164" i="9" s="1"/>
  <c r="Q161" i="9"/>
  <c r="Q162" i="9" s="1"/>
  <c r="Q163" i="9" s="1"/>
  <c r="P161" i="9"/>
  <c r="P162" i="9" s="1"/>
  <c r="O161" i="9"/>
  <c r="O162" i="9" s="1"/>
  <c r="O164" i="9" s="1"/>
  <c r="N161" i="9"/>
  <c r="N162" i="9" s="1"/>
  <c r="M161" i="9"/>
  <c r="M162" i="9" s="1"/>
  <c r="M164" i="9" s="1"/>
  <c r="L161" i="9"/>
  <c r="L162" i="9" s="1"/>
  <c r="L163" i="9" s="1"/>
  <c r="K161" i="9"/>
  <c r="K162" i="9" s="1"/>
  <c r="K163" i="9" s="1"/>
  <c r="J161" i="9"/>
  <c r="J162" i="9" s="1"/>
  <c r="J163" i="9" s="1"/>
  <c r="I161" i="9"/>
  <c r="I162" i="9" s="1"/>
  <c r="I164" i="9" s="1"/>
  <c r="H161" i="9"/>
  <c r="H162" i="9" s="1"/>
  <c r="H163" i="9" s="1"/>
  <c r="G161" i="9"/>
  <c r="G162" i="9" s="1"/>
  <c r="G163" i="9" s="1"/>
  <c r="F161" i="9"/>
  <c r="F162" i="9" s="1"/>
  <c r="E161" i="9"/>
  <c r="E162" i="9" s="1"/>
  <c r="E163" i="9" s="1"/>
  <c r="AG150" i="9"/>
  <c r="AA150" i="9"/>
  <c r="U150" i="9"/>
  <c r="O150" i="9"/>
  <c r="I150" i="9"/>
  <c r="E150" i="9"/>
  <c r="AL143" i="9"/>
  <c r="AK143" i="9"/>
  <c r="AJ143" i="9"/>
  <c r="AI143" i="9"/>
  <c r="AH143" i="9"/>
  <c r="AG143" i="9"/>
  <c r="AF143" i="9"/>
  <c r="AE143" i="9"/>
  <c r="AD143" i="9"/>
  <c r="AC143" i="9"/>
  <c r="AB143" i="9"/>
  <c r="AA143" i="9"/>
  <c r="Z143" i="9"/>
  <c r="Y143" i="9"/>
  <c r="X143" i="9"/>
  <c r="W143" i="9"/>
  <c r="V143" i="9"/>
  <c r="U143" i="9"/>
  <c r="T143" i="9"/>
  <c r="S143" i="9"/>
  <c r="R143" i="9"/>
  <c r="Q143" i="9"/>
  <c r="P143" i="9"/>
  <c r="O143" i="9"/>
  <c r="N143" i="9"/>
  <c r="M143" i="9"/>
  <c r="L143" i="9"/>
  <c r="K143" i="9"/>
  <c r="J143" i="9"/>
  <c r="I143" i="9"/>
  <c r="H143" i="9"/>
  <c r="G143" i="9"/>
  <c r="F143" i="9"/>
  <c r="E143" i="9"/>
  <c r="AL140" i="9"/>
  <c r="AK140" i="9"/>
  <c r="AJ140" i="9"/>
  <c r="AI140" i="9"/>
  <c r="AG140" i="9"/>
  <c r="AF140" i="9"/>
  <c r="AE140" i="9"/>
  <c r="AD140" i="9"/>
  <c r="AC140" i="9"/>
  <c r="AA140" i="9"/>
  <c r="Z140" i="9"/>
  <c r="Y140" i="9"/>
  <c r="X140" i="9"/>
  <c r="W140" i="9"/>
  <c r="U140" i="9"/>
  <c r="T140" i="9"/>
  <c r="S140" i="9"/>
  <c r="R140" i="9"/>
  <c r="Q140" i="9"/>
  <c r="O140" i="9"/>
  <c r="N140" i="9"/>
  <c r="M140" i="9"/>
  <c r="L140" i="9"/>
  <c r="K140" i="9"/>
  <c r="I140" i="9"/>
  <c r="H140" i="9"/>
  <c r="G140" i="9"/>
  <c r="E140" i="9"/>
  <c r="AL136" i="9"/>
  <c r="AL137" i="9" s="1"/>
  <c r="AL138" i="9" s="1"/>
  <c r="AK136" i="9"/>
  <c r="AK137" i="9" s="1"/>
  <c r="AK139" i="9" s="1"/>
  <c r="AJ136" i="9"/>
  <c r="AJ137" i="9" s="1"/>
  <c r="AI136" i="9"/>
  <c r="AI137" i="9" s="1"/>
  <c r="AI138" i="9" s="1"/>
  <c r="AH136" i="9"/>
  <c r="AH137" i="9" s="1"/>
  <c r="AH139" i="9" s="1"/>
  <c r="AG136" i="9"/>
  <c r="AG137" i="9" s="1"/>
  <c r="AF136" i="9"/>
  <c r="AF137" i="9" s="1"/>
  <c r="AF138" i="9" s="1"/>
  <c r="AE136" i="9"/>
  <c r="AE137" i="9" s="1"/>
  <c r="AE138" i="9" s="1"/>
  <c r="AD136" i="9"/>
  <c r="AD137" i="9" s="1"/>
  <c r="AC136" i="9"/>
  <c r="AC137" i="9" s="1"/>
  <c r="AC139" i="9" s="1"/>
  <c r="AB136" i="9"/>
  <c r="AB137" i="9" s="1"/>
  <c r="AB138" i="9" s="1"/>
  <c r="AA136" i="9"/>
  <c r="AA137" i="9" s="1"/>
  <c r="AA138" i="9" s="1"/>
  <c r="Z136" i="9"/>
  <c r="Z137" i="9" s="1"/>
  <c r="Z139" i="9" s="1"/>
  <c r="Y136" i="9"/>
  <c r="Y137" i="9" s="1"/>
  <c r="Y139" i="9" s="1"/>
  <c r="X136" i="9"/>
  <c r="X137" i="9" s="1"/>
  <c r="X139" i="9" s="1"/>
  <c r="W136" i="9"/>
  <c r="W137" i="9" s="1"/>
  <c r="W139" i="9" s="1"/>
  <c r="V136" i="9"/>
  <c r="V137" i="9" s="1"/>
  <c r="V139" i="9" s="1"/>
  <c r="U136" i="9"/>
  <c r="U137" i="9" s="1"/>
  <c r="U138" i="9" s="1"/>
  <c r="T136" i="9"/>
  <c r="T137" i="9" s="1"/>
  <c r="S136" i="9"/>
  <c r="S137" i="9" s="1"/>
  <c r="S138" i="9" s="1"/>
  <c r="R136" i="9"/>
  <c r="R137" i="9" s="1"/>
  <c r="Q136" i="9"/>
  <c r="Q137" i="9" s="1"/>
  <c r="P136" i="9"/>
  <c r="P137" i="9" s="1"/>
  <c r="P138" i="9" s="1"/>
  <c r="O136" i="9"/>
  <c r="O137" i="9" s="1"/>
  <c r="N136" i="9"/>
  <c r="N137" i="9" s="1"/>
  <c r="N138" i="9" s="1"/>
  <c r="M136" i="9"/>
  <c r="M137" i="9" s="1"/>
  <c r="M138" i="9" s="1"/>
  <c r="L136" i="9"/>
  <c r="L137" i="9" s="1"/>
  <c r="L138" i="9" s="1"/>
  <c r="K136" i="9"/>
  <c r="K137" i="9" s="1"/>
  <c r="J136" i="9"/>
  <c r="J137" i="9" s="1"/>
  <c r="J139" i="9" s="1"/>
  <c r="I136" i="9"/>
  <c r="I137" i="9" s="1"/>
  <c r="I138" i="9" s="1"/>
  <c r="H136" i="9"/>
  <c r="H137" i="9" s="1"/>
  <c r="H139" i="9" s="1"/>
  <c r="G136" i="9"/>
  <c r="G137" i="9" s="1"/>
  <c r="G139" i="9" s="1"/>
  <c r="F136" i="9"/>
  <c r="F137" i="9" s="1"/>
  <c r="F139" i="9" s="1"/>
  <c r="E136" i="9"/>
  <c r="E137" i="9" s="1"/>
  <c r="AG125" i="9"/>
  <c r="AA125" i="9"/>
  <c r="U125" i="9"/>
  <c r="O125" i="9"/>
  <c r="I125" i="9"/>
  <c r="E125" i="9"/>
  <c r="AL118" i="9"/>
  <c r="AK118" i="9"/>
  <c r="AJ118" i="9"/>
  <c r="AI118" i="9"/>
  <c r="AH118" i="9"/>
  <c r="AG118" i="9"/>
  <c r="AF118" i="9"/>
  <c r="AE118" i="9"/>
  <c r="AD118" i="9"/>
  <c r="AC118" i="9"/>
  <c r="AB118" i="9"/>
  <c r="AA118" i="9"/>
  <c r="Z118" i="9"/>
  <c r="Y118" i="9"/>
  <c r="X118" i="9"/>
  <c r="W118" i="9"/>
  <c r="V118" i="9"/>
  <c r="U118" i="9"/>
  <c r="T118" i="9"/>
  <c r="S118" i="9"/>
  <c r="R118" i="9"/>
  <c r="Q118" i="9"/>
  <c r="P118" i="9"/>
  <c r="O118" i="9"/>
  <c r="N118" i="9"/>
  <c r="M118" i="9"/>
  <c r="L118" i="9"/>
  <c r="K118" i="9"/>
  <c r="J118" i="9"/>
  <c r="I118" i="9"/>
  <c r="H118" i="9"/>
  <c r="G118" i="9"/>
  <c r="F118" i="9"/>
  <c r="E118" i="9"/>
  <c r="AL115" i="9"/>
  <c r="AK115" i="9"/>
  <c r="AJ115" i="9"/>
  <c r="AI115" i="9"/>
  <c r="AG115" i="9"/>
  <c r="AF115" i="9"/>
  <c r="AE115" i="9"/>
  <c r="AD115" i="9"/>
  <c r="AC115" i="9"/>
  <c r="AA115" i="9"/>
  <c r="Z115" i="9"/>
  <c r="Y115" i="9"/>
  <c r="X115" i="9"/>
  <c r="W115" i="9"/>
  <c r="U115" i="9"/>
  <c r="T115" i="9"/>
  <c r="S115" i="9"/>
  <c r="R115" i="9"/>
  <c r="Q115" i="9"/>
  <c r="O115" i="9"/>
  <c r="N115" i="9"/>
  <c r="M115" i="9"/>
  <c r="L115" i="9"/>
  <c r="K115" i="9"/>
  <c r="I115" i="9"/>
  <c r="H115" i="9"/>
  <c r="G115" i="9"/>
  <c r="E115" i="9"/>
  <c r="AL111" i="9"/>
  <c r="AL112" i="9" s="1"/>
  <c r="AK111" i="9"/>
  <c r="AK112" i="9" s="1"/>
  <c r="AJ111" i="9"/>
  <c r="AJ112" i="9" s="1"/>
  <c r="AI111" i="9"/>
  <c r="AI112" i="9" s="1"/>
  <c r="AI113" i="9" s="1"/>
  <c r="AH111" i="9"/>
  <c r="AH112" i="9" s="1"/>
  <c r="AH113" i="9" s="1"/>
  <c r="AG111" i="9"/>
  <c r="AG112" i="9" s="1"/>
  <c r="AG113" i="9" s="1"/>
  <c r="AF111" i="9"/>
  <c r="AF112" i="9" s="1"/>
  <c r="AF113" i="9" s="1"/>
  <c r="AE111" i="9"/>
  <c r="AE112" i="9" s="1"/>
  <c r="AE113" i="9" s="1"/>
  <c r="AD111" i="9"/>
  <c r="AD112" i="9" s="1"/>
  <c r="AD113" i="9" s="1"/>
  <c r="AC111" i="9"/>
  <c r="AC112" i="9" s="1"/>
  <c r="AB111" i="9"/>
  <c r="AB112" i="9" s="1"/>
  <c r="AB113" i="9" s="1"/>
  <c r="AA111" i="9"/>
  <c r="AA112" i="9" s="1"/>
  <c r="AA114" i="9" s="1"/>
  <c r="Z111" i="9"/>
  <c r="Z112" i="9" s="1"/>
  <c r="Y111" i="9"/>
  <c r="Y112" i="9" s="1"/>
  <c r="Y113" i="9" s="1"/>
  <c r="X111" i="9"/>
  <c r="X112" i="9" s="1"/>
  <c r="W111" i="9"/>
  <c r="W112" i="9" s="1"/>
  <c r="W114" i="9" s="1"/>
  <c r="V111" i="9"/>
  <c r="V112" i="9" s="1"/>
  <c r="V113" i="9" s="1"/>
  <c r="U111" i="9"/>
  <c r="U112" i="9" s="1"/>
  <c r="U113" i="9" s="1"/>
  <c r="T111" i="9"/>
  <c r="T112" i="9" s="1"/>
  <c r="T113" i="9" s="1"/>
  <c r="S111" i="9"/>
  <c r="S112" i="9" s="1"/>
  <c r="S113" i="9" s="1"/>
  <c r="R111" i="9"/>
  <c r="R112" i="9" s="1"/>
  <c r="R114" i="9" s="1"/>
  <c r="Q111" i="9"/>
  <c r="Q112" i="9" s="1"/>
  <c r="P111" i="9"/>
  <c r="P112" i="9" s="1"/>
  <c r="P114" i="9" s="1"/>
  <c r="O111" i="9"/>
  <c r="O112" i="9" s="1"/>
  <c r="O113" i="9" s="1"/>
  <c r="N111" i="9"/>
  <c r="N112" i="9" s="1"/>
  <c r="N113" i="9" s="1"/>
  <c r="M111" i="9"/>
  <c r="M112" i="9" s="1"/>
  <c r="M114" i="9" s="1"/>
  <c r="L111" i="9"/>
  <c r="L112" i="9" s="1"/>
  <c r="L113" i="9" s="1"/>
  <c r="K111" i="9"/>
  <c r="K112" i="9" s="1"/>
  <c r="J111" i="9"/>
  <c r="J112" i="9" s="1"/>
  <c r="J113" i="9" s="1"/>
  <c r="I111" i="9"/>
  <c r="I112" i="9" s="1"/>
  <c r="I114" i="9" s="1"/>
  <c r="H111" i="9"/>
  <c r="H112" i="9" s="1"/>
  <c r="G111" i="9"/>
  <c r="G112" i="9" s="1"/>
  <c r="G114" i="9" s="1"/>
  <c r="F111" i="9"/>
  <c r="F112" i="9" s="1"/>
  <c r="F114" i="9" s="1"/>
  <c r="E111" i="9"/>
  <c r="E112" i="9" s="1"/>
  <c r="E114" i="9" s="1"/>
  <c r="AG100" i="9"/>
  <c r="AA100" i="9"/>
  <c r="U100" i="9"/>
  <c r="O100" i="9"/>
  <c r="I100" i="9"/>
  <c r="E100" i="9"/>
  <c r="AL93" i="9"/>
  <c r="AK93" i="9"/>
  <c r="AJ93" i="9"/>
  <c r="AI93" i="9"/>
  <c r="AH93" i="9"/>
  <c r="AG93" i="9"/>
  <c r="AF93" i="9"/>
  <c r="AE93" i="9"/>
  <c r="AD93" i="9"/>
  <c r="AC93" i="9"/>
  <c r="AB93" i="9"/>
  <c r="AA93" i="9"/>
  <c r="Z93" i="9"/>
  <c r="Y93" i="9"/>
  <c r="X93" i="9"/>
  <c r="W93" i="9"/>
  <c r="V93" i="9"/>
  <c r="U93" i="9"/>
  <c r="T93" i="9"/>
  <c r="S93" i="9"/>
  <c r="R93" i="9"/>
  <c r="Q93" i="9"/>
  <c r="P93" i="9"/>
  <c r="O93" i="9"/>
  <c r="N93" i="9"/>
  <c r="M93" i="9"/>
  <c r="L93" i="9"/>
  <c r="K93" i="9"/>
  <c r="J93" i="9"/>
  <c r="I93" i="9"/>
  <c r="H93" i="9"/>
  <c r="G93" i="9"/>
  <c r="F93" i="9"/>
  <c r="E93" i="9"/>
  <c r="AL90" i="9"/>
  <c r="AK90" i="9"/>
  <c r="AJ90" i="9"/>
  <c r="AI90" i="9"/>
  <c r="AG90" i="9"/>
  <c r="AF90" i="9"/>
  <c r="AE90" i="9"/>
  <c r="AD90" i="9"/>
  <c r="AC90" i="9"/>
  <c r="AA90" i="9"/>
  <c r="Z90" i="9"/>
  <c r="Y90" i="9"/>
  <c r="X90" i="9"/>
  <c r="W90" i="9"/>
  <c r="U90" i="9"/>
  <c r="T90" i="9"/>
  <c r="S90" i="9"/>
  <c r="R90" i="9"/>
  <c r="Q90" i="9"/>
  <c r="O90" i="9"/>
  <c r="N90" i="9"/>
  <c r="M90" i="9"/>
  <c r="L90" i="9"/>
  <c r="K90" i="9"/>
  <c r="I90" i="9"/>
  <c r="H90" i="9"/>
  <c r="G90" i="9"/>
  <c r="E90" i="9"/>
  <c r="AL86" i="9"/>
  <c r="AL87" i="9" s="1"/>
  <c r="AK86" i="9"/>
  <c r="AK87" i="9" s="1"/>
  <c r="AK89" i="9" s="1"/>
  <c r="AJ86" i="9"/>
  <c r="AJ87" i="9" s="1"/>
  <c r="AJ88" i="9" s="1"/>
  <c r="AI86" i="9"/>
  <c r="AI87" i="9" s="1"/>
  <c r="AI89" i="9" s="1"/>
  <c r="AH86" i="9"/>
  <c r="AH87" i="9" s="1"/>
  <c r="AH88" i="9" s="1"/>
  <c r="AG86" i="9"/>
  <c r="AG87" i="9" s="1"/>
  <c r="AF86" i="9"/>
  <c r="AF87" i="9" s="1"/>
  <c r="AE86" i="9"/>
  <c r="AE87" i="9" s="1"/>
  <c r="AE88" i="9" s="1"/>
  <c r="AD86" i="9"/>
  <c r="AD87" i="9" s="1"/>
  <c r="AD88" i="9" s="1"/>
  <c r="AC86" i="9"/>
  <c r="AC87" i="9" s="1"/>
  <c r="AC89" i="9" s="1"/>
  <c r="AB86" i="9"/>
  <c r="AB87" i="9" s="1"/>
  <c r="AB88" i="9" s="1"/>
  <c r="AA86" i="9"/>
  <c r="AA87" i="9" s="1"/>
  <c r="Z86" i="9"/>
  <c r="Z87" i="9" s="1"/>
  <c r="Z88" i="9" s="1"/>
  <c r="Y86" i="9"/>
  <c r="Y87" i="9" s="1"/>
  <c r="Y88" i="9" s="1"/>
  <c r="X86" i="9"/>
  <c r="X87" i="9" s="1"/>
  <c r="X88" i="9" s="1"/>
  <c r="W86" i="9"/>
  <c r="W87" i="9" s="1"/>
  <c r="V86" i="9"/>
  <c r="V87" i="9" s="1"/>
  <c r="U86" i="9"/>
  <c r="U87" i="9" s="1"/>
  <c r="U89" i="9" s="1"/>
  <c r="T86" i="9"/>
  <c r="T87" i="9" s="1"/>
  <c r="S86" i="9"/>
  <c r="S87" i="9" s="1"/>
  <c r="R86" i="9"/>
  <c r="R87" i="9" s="1"/>
  <c r="R89" i="9" s="1"/>
  <c r="Q86" i="9"/>
  <c r="Q87" i="9" s="1"/>
  <c r="P86" i="9"/>
  <c r="P87" i="9" s="1"/>
  <c r="P88" i="9" s="1"/>
  <c r="O86" i="9"/>
  <c r="O87" i="9" s="1"/>
  <c r="O89" i="9" s="1"/>
  <c r="N86" i="9"/>
  <c r="N87" i="9" s="1"/>
  <c r="N89" i="9" s="1"/>
  <c r="M86" i="9"/>
  <c r="M87" i="9" s="1"/>
  <c r="L86" i="9"/>
  <c r="L87" i="9" s="1"/>
  <c r="L88" i="9" s="1"/>
  <c r="K86" i="9"/>
  <c r="K87" i="9" s="1"/>
  <c r="J86" i="9"/>
  <c r="J87" i="9" s="1"/>
  <c r="J88" i="9" s="1"/>
  <c r="I86" i="9"/>
  <c r="I87" i="9" s="1"/>
  <c r="I89" i="9" s="1"/>
  <c r="H86" i="9"/>
  <c r="H87" i="9" s="1"/>
  <c r="H89" i="9" s="1"/>
  <c r="G86" i="9"/>
  <c r="G87" i="9" s="1"/>
  <c r="G89" i="9" s="1"/>
  <c r="F86" i="9"/>
  <c r="F87" i="9" s="1"/>
  <c r="F88" i="9" s="1"/>
  <c r="E86" i="9"/>
  <c r="E87" i="9" s="1"/>
  <c r="E88" i="9" s="1"/>
  <c r="AG75" i="9"/>
  <c r="AA75" i="9"/>
  <c r="U75" i="9"/>
  <c r="O75" i="9"/>
  <c r="I75" i="9"/>
  <c r="E75" i="9"/>
  <c r="AL68" i="9"/>
  <c r="AK68" i="9"/>
  <c r="AJ68" i="9"/>
  <c r="AI68" i="9"/>
  <c r="AH68" i="9"/>
  <c r="AG68" i="9"/>
  <c r="AF68" i="9"/>
  <c r="AE68" i="9"/>
  <c r="AD68" i="9"/>
  <c r="AC68" i="9"/>
  <c r="AB68" i="9"/>
  <c r="AA68" i="9"/>
  <c r="Z68" i="9"/>
  <c r="Y68" i="9"/>
  <c r="X68" i="9"/>
  <c r="W68" i="9"/>
  <c r="V68" i="9"/>
  <c r="U68" i="9"/>
  <c r="T68" i="9"/>
  <c r="S68" i="9"/>
  <c r="R68" i="9"/>
  <c r="Q68" i="9"/>
  <c r="P68" i="9"/>
  <c r="O68" i="9"/>
  <c r="N68" i="9"/>
  <c r="M68" i="9"/>
  <c r="L68" i="9"/>
  <c r="K68" i="9"/>
  <c r="J68" i="9"/>
  <c r="I68" i="9"/>
  <c r="H68" i="9"/>
  <c r="G68" i="9"/>
  <c r="F68" i="9"/>
  <c r="E68" i="9"/>
  <c r="AL65" i="9"/>
  <c r="AK65" i="9"/>
  <c r="AJ65" i="9"/>
  <c r="AI65" i="9"/>
  <c r="AG65" i="9"/>
  <c r="AF65" i="9"/>
  <c r="AE65" i="9"/>
  <c r="AD65" i="9"/>
  <c r="AC65" i="9"/>
  <c r="AA65" i="9"/>
  <c r="Z65" i="9"/>
  <c r="Y65" i="9"/>
  <c r="X65" i="9"/>
  <c r="W65" i="9"/>
  <c r="U65" i="9"/>
  <c r="T65" i="9"/>
  <c r="S65" i="9"/>
  <c r="R65" i="9"/>
  <c r="Q65" i="9"/>
  <c r="O65" i="9"/>
  <c r="N65" i="9"/>
  <c r="M65" i="9"/>
  <c r="L65" i="9"/>
  <c r="K65" i="9"/>
  <c r="I65" i="9"/>
  <c r="H65" i="9"/>
  <c r="G65" i="9"/>
  <c r="E65" i="9"/>
  <c r="AL61" i="9"/>
  <c r="AL62" i="9" s="1"/>
  <c r="AK61" i="9"/>
  <c r="AK62" i="9" s="1"/>
  <c r="AK64" i="9" s="1"/>
  <c r="AJ61" i="9"/>
  <c r="AJ62" i="9" s="1"/>
  <c r="AI61" i="9"/>
  <c r="AI62" i="9" s="1"/>
  <c r="AI64" i="9" s="1"/>
  <c r="AH61" i="9"/>
  <c r="AH62" i="9" s="1"/>
  <c r="AH63" i="9" s="1"/>
  <c r="AG61" i="9"/>
  <c r="AG62" i="9" s="1"/>
  <c r="AF61" i="9"/>
  <c r="AF62" i="9" s="1"/>
  <c r="AE61" i="9"/>
  <c r="AE62" i="9" s="1"/>
  <c r="AD61" i="9"/>
  <c r="AD62" i="9" s="1"/>
  <c r="AD63" i="9" s="1"/>
  <c r="AC61" i="9"/>
  <c r="AC62" i="9" s="1"/>
  <c r="AB61" i="9"/>
  <c r="AB62" i="9" s="1"/>
  <c r="AA61" i="9"/>
  <c r="AA62" i="9" s="1"/>
  <c r="AA63" i="9" s="1"/>
  <c r="Z61" i="9"/>
  <c r="Z62" i="9" s="1"/>
  <c r="Y61" i="9"/>
  <c r="Y62" i="9" s="1"/>
  <c r="Y63" i="9" s="1"/>
  <c r="X61" i="9"/>
  <c r="X62" i="9" s="1"/>
  <c r="W61" i="9"/>
  <c r="W62" i="9" s="1"/>
  <c r="W64" i="9" s="1"/>
  <c r="V61" i="9"/>
  <c r="V62" i="9" s="1"/>
  <c r="V63" i="9" s="1"/>
  <c r="U61" i="9"/>
  <c r="U62" i="9" s="1"/>
  <c r="T61" i="9"/>
  <c r="T62" i="9" s="1"/>
  <c r="T64" i="9" s="1"/>
  <c r="S61" i="9"/>
  <c r="S62" i="9" s="1"/>
  <c r="S64" i="9" s="1"/>
  <c r="R61" i="9"/>
  <c r="R62" i="9" s="1"/>
  <c r="R63" i="9" s="1"/>
  <c r="Q61" i="9"/>
  <c r="Q62" i="9" s="1"/>
  <c r="P61" i="9"/>
  <c r="P62" i="9" s="1"/>
  <c r="O61" i="9"/>
  <c r="O62" i="9" s="1"/>
  <c r="N61" i="9"/>
  <c r="N62" i="9" s="1"/>
  <c r="N64" i="9" s="1"/>
  <c r="M61" i="9"/>
  <c r="M62" i="9" s="1"/>
  <c r="M63" i="9" s="1"/>
  <c r="L61" i="9"/>
  <c r="L62" i="9" s="1"/>
  <c r="K61" i="9"/>
  <c r="K62" i="9" s="1"/>
  <c r="J61" i="9"/>
  <c r="J62" i="9" s="1"/>
  <c r="I61" i="9"/>
  <c r="I62" i="9" s="1"/>
  <c r="H61" i="9"/>
  <c r="H62" i="9" s="1"/>
  <c r="G61" i="9"/>
  <c r="G62" i="9" s="1"/>
  <c r="G63" i="9" s="1"/>
  <c r="F61" i="9"/>
  <c r="F62" i="9" s="1"/>
  <c r="F63" i="9" s="1"/>
  <c r="E61" i="9"/>
  <c r="E62" i="9" s="1"/>
  <c r="E64" i="9" s="1"/>
  <c r="AG50" i="9"/>
  <c r="AA50" i="9"/>
  <c r="U50" i="9"/>
  <c r="O50" i="9"/>
  <c r="I50" i="9"/>
  <c r="E50" i="9"/>
  <c r="AL43" i="9"/>
  <c r="AK43" i="9"/>
  <c r="AJ43" i="9"/>
  <c r="AI43" i="9"/>
  <c r="AH43" i="9"/>
  <c r="AG43" i="9"/>
  <c r="AF43" i="9"/>
  <c r="AE43" i="9"/>
  <c r="AD43" i="9"/>
  <c r="AC43" i="9"/>
  <c r="AB43" i="9"/>
  <c r="AA43" i="9"/>
  <c r="Z43" i="9"/>
  <c r="Y43" i="9"/>
  <c r="X43" i="9"/>
  <c r="W43" i="9"/>
  <c r="V43" i="9"/>
  <c r="U43" i="9"/>
  <c r="T43" i="9"/>
  <c r="S43" i="9"/>
  <c r="R43" i="9"/>
  <c r="Q43" i="9"/>
  <c r="P43" i="9"/>
  <c r="O43" i="9"/>
  <c r="N43" i="9"/>
  <c r="M43" i="9"/>
  <c r="L43" i="9"/>
  <c r="K43" i="9"/>
  <c r="J43" i="9"/>
  <c r="I43" i="9"/>
  <c r="H43" i="9"/>
  <c r="G43" i="9"/>
  <c r="F43" i="9"/>
  <c r="E43" i="9"/>
  <c r="AL40" i="9"/>
  <c r="AK40" i="9"/>
  <c r="AJ40" i="9"/>
  <c r="AI40" i="9"/>
  <c r="AG40" i="9"/>
  <c r="AF40" i="9"/>
  <c r="AE40" i="9"/>
  <c r="AD40" i="9"/>
  <c r="AC40" i="9"/>
  <c r="AA40" i="9"/>
  <c r="Z40" i="9"/>
  <c r="Y40" i="9"/>
  <c r="X40" i="9"/>
  <c r="W40" i="9"/>
  <c r="U40" i="9"/>
  <c r="T40" i="9"/>
  <c r="S40" i="9"/>
  <c r="R40" i="9"/>
  <c r="Q40" i="9"/>
  <c r="O40" i="9"/>
  <c r="N40" i="9"/>
  <c r="M40" i="9"/>
  <c r="L40" i="9"/>
  <c r="K40" i="9"/>
  <c r="I40" i="9"/>
  <c r="H40" i="9"/>
  <c r="G40" i="9"/>
  <c r="E40" i="9"/>
  <c r="AL36" i="9"/>
  <c r="AL37" i="9" s="1"/>
  <c r="AK36" i="9"/>
  <c r="AK37" i="9" s="1"/>
  <c r="AJ36" i="9"/>
  <c r="AJ37" i="9" s="1"/>
  <c r="AI36" i="9"/>
  <c r="AI37" i="9" s="1"/>
  <c r="AH36" i="9"/>
  <c r="AH37" i="9" s="1"/>
  <c r="AG36" i="9"/>
  <c r="AG37" i="9" s="1"/>
  <c r="AG38" i="9" s="1"/>
  <c r="AF36" i="9"/>
  <c r="AF37" i="9" s="1"/>
  <c r="AE36" i="9"/>
  <c r="AE37" i="9" s="1"/>
  <c r="AE38" i="9" s="1"/>
  <c r="AD36" i="9"/>
  <c r="AD37" i="9" s="1"/>
  <c r="AC36" i="9"/>
  <c r="AC37" i="9" s="1"/>
  <c r="AC39" i="9" s="1"/>
  <c r="AB36" i="9"/>
  <c r="AB37" i="9" s="1"/>
  <c r="AB39" i="9" s="1"/>
  <c r="AA36" i="9"/>
  <c r="AA37" i="9" s="1"/>
  <c r="AA38" i="9" s="1"/>
  <c r="Z36" i="9"/>
  <c r="Z37" i="9" s="1"/>
  <c r="Y36" i="9"/>
  <c r="Y37" i="9" s="1"/>
  <c r="Y39" i="9" s="1"/>
  <c r="X36" i="9"/>
  <c r="X37" i="9" s="1"/>
  <c r="W36" i="9"/>
  <c r="W37" i="9" s="1"/>
  <c r="W38" i="9" s="1"/>
  <c r="V36" i="9"/>
  <c r="V37" i="9" s="1"/>
  <c r="U36" i="9"/>
  <c r="U37" i="9" s="1"/>
  <c r="T36" i="9"/>
  <c r="T37" i="9" s="1"/>
  <c r="S36" i="9"/>
  <c r="S37" i="9" s="1"/>
  <c r="R36" i="9"/>
  <c r="R37" i="9" s="1"/>
  <c r="R39" i="9" s="1"/>
  <c r="Q36" i="9"/>
  <c r="Q37" i="9" s="1"/>
  <c r="P36" i="9"/>
  <c r="P37" i="9" s="1"/>
  <c r="O36" i="9"/>
  <c r="O37" i="9" s="1"/>
  <c r="N36" i="9"/>
  <c r="N37" i="9" s="1"/>
  <c r="M36" i="9"/>
  <c r="M37" i="9" s="1"/>
  <c r="L36" i="9"/>
  <c r="L37" i="9" s="1"/>
  <c r="K36" i="9"/>
  <c r="K37" i="9" s="1"/>
  <c r="J36" i="9"/>
  <c r="J37" i="9" s="1"/>
  <c r="J39" i="9" s="1"/>
  <c r="I36" i="9"/>
  <c r="I37" i="9" s="1"/>
  <c r="H36" i="9"/>
  <c r="H37" i="9" s="1"/>
  <c r="G36" i="9"/>
  <c r="G37" i="9" s="1"/>
  <c r="F36" i="9"/>
  <c r="F37" i="9" s="1"/>
  <c r="E36" i="9"/>
  <c r="E37" i="9" s="1"/>
  <c r="O15" i="9"/>
  <c r="P15" i="9"/>
  <c r="Q15" i="9"/>
  <c r="R15" i="9"/>
  <c r="S15" i="9"/>
  <c r="T15" i="9"/>
  <c r="U15" i="9"/>
  <c r="V15" i="9"/>
  <c r="W15" i="9"/>
  <c r="X15" i="9"/>
  <c r="Y15" i="9"/>
  <c r="Z15" i="9"/>
  <c r="AA15" i="9"/>
  <c r="AB15" i="9"/>
  <c r="AC15" i="9"/>
  <c r="AD15" i="9"/>
  <c r="AE15" i="9"/>
  <c r="AF15" i="9"/>
  <c r="AG15" i="9"/>
  <c r="AH15" i="9"/>
  <c r="AI15" i="9"/>
  <c r="AJ15" i="9"/>
  <c r="AK15" i="9"/>
  <c r="AL15" i="9"/>
  <c r="V439" i="9"/>
  <c r="AL439" i="9"/>
  <c r="Y163" i="9"/>
  <c r="AA614" i="9"/>
  <c r="J489" i="9"/>
  <c r="Y489" i="9"/>
  <c r="G614" i="9"/>
  <c r="G613" i="9"/>
  <c r="W614" i="9"/>
  <c r="W616" i="9" s="1"/>
  <c r="J614" i="9"/>
  <c r="AL614" i="9"/>
  <c r="AD588" i="9"/>
  <c r="AD589" i="9"/>
  <c r="AG589" i="9"/>
  <c r="AG588" i="9"/>
  <c r="AH589" i="9"/>
  <c r="AH588" i="9"/>
  <c r="M588" i="9"/>
  <c r="P589" i="9"/>
  <c r="R589" i="9"/>
  <c r="R588" i="9"/>
  <c r="AE588" i="9"/>
  <c r="T564" i="9"/>
  <c r="T563" i="9"/>
  <c r="AJ564" i="9"/>
  <c r="AI564" i="9"/>
  <c r="AI563" i="9"/>
  <c r="V563" i="9"/>
  <c r="V566" i="9" s="1"/>
  <c r="G564" i="9"/>
  <c r="W564" i="9"/>
  <c r="W563" i="9"/>
  <c r="X564" i="9"/>
  <c r="X563" i="9"/>
  <c r="Z464" i="9"/>
  <c r="AA538" i="9"/>
  <c r="AB539" i="9"/>
  <c r="K339" i="9"/>
  <c r="L538" i="9"/>
  <c r="L541" i="9" s="1"/>
  <c r="V438" i="9"/>
  <c r="AL438" i="9"/>
  <c r="I538" i="9"/>
  <c r="Z538" i="9"/>
  <c r="Z539" i="9"/>
  <c r="I539" i="9"/>
  <c r="X538" i="9"/>
  <c r="V539" i="9"/>
  <c r="N539" i="9"/>
  <c r="AF513" i="9"/>
  <c r="AE513" i="9"/>
  <c r="R513" i="9"/>
  <c r="AH513" i="9"/>
  <c r="L514" i="9"/>
  <c r="F489" i="9"/>
  <c r="F488" i="9"/>
  <c r="AL489" i="9"/>
  <c r="AL488" i="9"/>
  <c r="X489" i="9"/>
  <c r="X488" i="9"/>
  <c r="I488" i="9"/>
  <c r="Y488" i="9"/>
  <c r="J488" i="9"/>
  <c r="E488" i="9"/>
  <c r="AK488" i="9"/>
  <c r="AK491" i="9" s="1"/>
  <c r="P464" i="9"/>
  <c r="P463" i="9"/>
  <c r="N464" i="9"/>
  <c r="N463" i="9"/>
  <c r="AD464" i="9"/>
  <c r="AD463" i="9"/>
  <c r="K464" i="9"/>
  <c r="AF464" i="9"/>
  <c r="AF463" i="9"/>
  <c r="L464" i="9"/>
  <c r="L466" i="9" s="1"/>
  <c r="AB464" i="9"/>
  <c r="R439" i="9"/>
  <c r="R438" i="9"/>
  <c r="AH439" i="9"/>
  <c r="AH438" i="9"/>
  <c r="AJ438" i="9"/>
  <c r="W414" i="9"/>
  <c r="W413" i="9"/>
  <c r="H414" i="9"/>
  <c r="H413" i="9"/>
  <c r="G414" i="9"/>
  <c r="G413" i="9"/>
  <c r="AD389" i="9"/>
  <c r="AD388" i="9"/>
  <c r="Q389" i="9"/>
  <c r="R389" i="9"/>
  <c r="AH388" i="9"/>
  <c r="AH389" i="9"/>
  <c r="N389" i="9"/>
  <c r="Z388" i="9"/>
  <c r="Z389" i="9"/>
  <c r="N364" i="9"/>
  <c r="T363" i="9"/>
  <c r="T364" i="9"/>
  <c r="AJ364" i="9"/>
  <c r="H363" i="9"/>
  <c r="H364" i="9"/>
  <c r="AC338" i="9"/>
  <c r="AC339" i="9"/>
  <c r="O339" i="9"/>
  <c r="O338" i="9"/>
  <c r="L339" i="9"/>
  <c r="L341" i="9" s="1"/>
  <c r="Z338" i="9"/>
  <c r="Z341" i="9" s="1"/>
  <c r="N339" i="9"/>
  <c r="N338" i="9"/>
  <c r="R313" i="9"/>
  <c r="R314" i="9"/>
  <c r="E313" i="9"/>
  <c r="E316" i="9" s="1"/>
  <c r="U313" i="9"/>
  <c r="AK313" i="9"/>
  <c r="Q314" i="9"/>
  <c r="AG313" i="9"/>
  <c r="AG314" i="9"/>
  <c r="T313" i="9"/>
  <c r="H289" i="9"/>
  <c r="H288" i="9"/>
  <c r="X289" i="9"/>
  <c r="X288" i="9"/>
  <c r="Z288" i="9"/>
  <c r="AG263" i="9"/>
  <c r="Q263" i="9"/>
  <c r="Q264" i="9"/>
  <c r="AC263" i="9"/>
  <c r="AD264" i="9"/>
  <c r="G239" i="9"/>
  <c r="G238" i="9"/>
  <c r="W238" i="9"/>
  <c r="I213" i="9"/>
  <c r="I216" i="9" s="1"/>
  <c r="M214" i="9"/>
  <c r="M216" i="9" s="1"/>
  <c r="AB214" i="9"/>
  <c r="AI188" i="9"/>
  <c r="R188" i="9"/>
  <c r="R191" i="9" s="1"/>
  <c r="S189" i="9"/>
  <c r="AI189" i="9"/>
  <c r="N188" i="9"/>
  <c r="N189" i="9"/>
  <c r="O189" i="9"/>
  <c r="O188" i="9"/>
  <c r="V163" i="9"/>
  <c r="E164" i="9"/>
  <c r="U164" i="9"/>
  <c r="U163" i="9"/>
  <c r="AK164" i="9"/>
  <c r="AK163" i="9"/>
  <c r="F164" i="9"/>
  <c r="F163" i="9"/>
  <c r="AJ163" i="9"/>
  <c r="O138" i="9"/>
  <c r="AE139" i="9"/>
  <c r="J138" i="9"/>
  <c r="J141" i="9" s="1"/>
  <c r="N139" i="9"/>
  <c r="AB139" i="9"/>
  <c r="AA139" i="9"/>
  <c r="E113" i="9"/>
  <c r="E116" i="9" s="1"/>
  <c r="AE114" i="9"/>
  <c r="AG114" i="9"/>
  <c r="V88" i="9"/>
  <c r="AL88" i="9"/>
  <c r="AA88" i="9"/>
  <c r="G88" i="9"/>
  <c r="W88" i="9"/>
  <c r="X89" i="9"/>
  <c r="O25" i="9"/>
  <c r="U25" i="9"/>
  <c r="AA25" i="9"/>
  <c r="AG25" i="9"/>
  <c r="I25" i="9"/>
  <c r="E25" i="9"/>
  <c r="E18" i="9"/>
  <c r="F18" i="9"/>
  <c r="G18" i="9"/>
  <c r="H18" i="9"/>
  <c r="I18" i="9"/>
  <c r="J18" i="9"/>
  <c r="K18" i="9"/>
  <c r="L18" i="9"/>
  <c r="M18" i="9"/>
  <c r="N18" i="9"/>
  <c r="O18" i="9"/>
  <c r="P18" i="9"/>
  <c r="Q18" i="9"/>
  <c r="R18" i="9"/>
  <c r="S18" i="9"/>
  <c r="T18" i="9"/>
  <c r="U18" i="9"/>
  <c r="V18" i="9"/>
  <c r="W18" i="9"/>
  <c r="X18" i="9"/>
  <c r="Y18" i="9"/>
  <c r="Z18" i="9"/>
  <c r="AA18" i="9"/>
  <c r="AB18" i="9"/>
  <c r="AC18" i="9"/>
  <c r="AD18" i="9"/>
  <c r="AE18" i="9"/>
  <c r="AF18" i="9"/>
  <c r="AG18" i="9"/>
  <c r="AH18" i="9"/>
  <c r="AI18" i="9"/>
  <c r="AJ18" i="9"/>
  <c r="AK18" i="9"/>
  <c r="AL18" i="9"/>
  <c r="AL11" i="9"/>
  <c r="AL12" i="9" s="1"/>
  <c r="AK11" i="9"/>
  <c r="AK12" i="9" s="1"/>
  <c r="AJ11" i="9"/>
  <c r="AJ12" i="9" s="1"/>
  <c r="AI11" i="9"/>
  <c r="AI12" i="9" s="1"/>
  <c r="AH11" i="9"/>
  <c r="AH12" i="9" s="1"/>
  <c r="AG11" i="9"/>
  <c r="AG12" i="9" s="1"/>
  <c r="AG14" i="9" s="1"/>
  <c r="AF11" i="9"/>
  <c r="AF12" i="9" s="1"/>
  <c r="AE11" i="9"/>
  <c r="AE12" i="9" s="1"/>
  <c r="AD11" i="9"/>
  <c r="AD12" i="9" s="1"/>
  <c r="AD13" i="9" s="1"/>
  <c r="AC11" i="9"/>
  <c r="AC12" i="9" s="1"/>
  <c r="AB11" i="9"/>
  <c r="AB12" i="9" s="1"/>
  <c r="AA11" i="9"/>
  <c r="AA12" i="9" s="1"/>
  <c r="AA13" i="9" s="1"/>
  <c r="Z11" i="9"/>
  <c r="Z12" i="9" s="1"/>
  <c r="Z14" i="9" s="1"/>
  <c r="Y11" i="9"/>
  <c r="Y12" i="9" s="1"/>
  <c r="X11" i="9"/>
  <c r="X12" i="9" s="1"/>
  <c r="W11" i="9"/>
  <c r="W12" i="9" s="1"/>
  <c r="V11" i="9"/>
  <c r="V12" i="9" s="1"/>
  <c r="U11" i="9"/>
  <c r="U12" i="9" s="1"/>
  <c r="T11" i="9"/>
  <c r="T12" i="9" s="1"/>
  <c r="S11" i="9"/>
  <c r="S12" i="9" s="1"/>
  <c r="R11" i="9"/>
  <c r="R12" i="9" s="1"/>
  <c r="Q11" i="9"/>
  <c r="Q12" i="9" s="1"/>
  <c r="P11" i="9"/>
  <c r="P12" i="9" s="1"/>
  <c r="O11" i="9"/>
  <c r="O12" i="9" s="1"/>
  <c r="N11" i="9"/>
  <c r="N12" i="9" s="1"/>
  <c r="M11" i="9"/>
  <c r="M12" i="9" s="1"/>
  <c r="M14" i="9" s="1"/>
  <c r="L11" i="9"/>
  <c r="L12" i="9" s="1"/>
  <c r="K11" i="9"/>
  <c r="K12" i="9" s="1"/>
  <c r="K14" i="9" s="1"/>
  <c r="J11" i="9"/>
  <c r="J12" i="9" s="1"/>
  <c r="I11" i="9"/>
  <c r="I12" i="9" s="1"/>
  <c r="I14" i="9" s="1"/>
  <c r="H11" i="9"/>
  <c r="H12" i="9" s="1"/>
  <c r="G11" i="9"/>
  <c r="G12" i="9" s="1"/>
  <c r="G13" i="9" s="1"/>
  <c r="F11" i="9"/>
  <c r="F12" i="9" s="1"/>
  <c r="G40" i="7"/>
  <c r="F12" i="7"/>
  <c r="H3" i="7"/>
  <c r="E11" i="9"/>
  <c r="E12" i="9" s="1"/>
  <c r="N439" i="9" l="1"/>
  <c r="AK338" i="9"/>
  <c r="AK341" i="9" s="1"/>
  <c r="AH89" i="9"/>
  <c r="V314" i="9"/>
  <c r="AL314" i="9"/>
  <c r="AB289" i="9"/>
  <c r="O239" i="9"/>
  <c r="F613" i="9"/>
  <c r="Z163" i="9"/>
  <c r="O351" i="9"/>
  <c r="O106" i="8" s="1"/>
  <c r="AD214" i="9"/>
  <c r="AD216" i="9" s="1"/>
  <c r="N213" i="9"/>
  <c r="N216" i="9" s="1"/>
  <c r="AC314" i="9"/>
  <c r="AC316" i="9" s="1"/>
  <c r="AH64" i="9"/>
  <c r="AH66" i="9" s="1"/>
  <c r="H239" i="9"/>
  <c r="H241" i="9" s="1"/>
  <c r="F313" i="9"/>
  <c r="E327" i="9" s="1"/>
  <c r="F340" i="9" s="1"/>
  <c r="E354" i="9" s="1"/>
  <c r="AF139" i="9"/>
  <c r="AF141" i="9" s="1"/>
  <c r="AF238" i="9"/>
  <c r="AF241" i="9" s="1"/>
  <c r="J164" i="9"/>
  <c r="J166" i="9" s="1"/>
  <c r="L289" i="9"/>
  <c r="O364" i="9"/>
  <c r="AA514" i="9"/>
  <c r="AA516" i="9" s="1"/>
  <c r="AH264" i="9"/>
  <c r="M514" i="9"/>
  <c r="M516" i="9" s="1"/>
  <c r="X189" i="9"/>
  <c r="P264" i="9"/>
  <c r="AF164" i="9"/>
  <c r="AF166" i="9" s="1"/>
  <c r="V239" i="9"/>
  <c r="X163" i="9"/>
  <c r="X166" i="9" s="1"/>
  <c r="AF264" i="9"/>
  <c r="AF266" i="9" s="1"/>
  <c r="AJ238" i="9"/>
  <c r="AJ241" i="9" s="1"/>
  <c r="P614" i="9"/>
  <c r="P616" i="9" s="1"/>
  <c r="AL588" i="9"/>
  <c r="AL591" i="9" s="1"/>
  <c r="AL238" i="9"/>
  <c r="AL241" i="9" s="1"/>
  <c r="V138" i="9"/>
  <c r="V141" i="9" s="1"/>
  <c r="AF389" i="9"/>
  <c r="Z413" i="9"/>
  <c r="Z416" i="9" s="1"/>
  <c r="AG538" i="9"/>
  <c r="AG541" i="9" s="1"/>
  <c r="AD188" i="9"/>
  <c r="AD191" i="9" s="1"/>
  <c r="AH238" i="9"/>
  <c r="AH241" i="9" s="1"/>
  <c r="F289" i="9"/>
  <c r="F291" i="9" s="1"/>
  <c r="AF313" i="9"/>
  <c r="AF316" i="9" s="1"/>
  <c r="AJ488" i="9"/>
  <c r="AJ491" i="9" s="1"/>
  <c r="AJ613" i="9"/>
  <c r="AJ616" i="9" s="1"/>
  <c r="AB163" i="9"/>
  <c r="AB166" i="9" s="1"/>
  <c r="AE614" i="9"/>
  <c r="AE616" i="9" s="1"/>
  <c r="AK589" i="9"/>
  <c r="AK591" i="9" s="1"/>
  <c r="V288" i="9"/>
  <c r="V291" i="9" s="1"/>
  <c r="I463" i="9"/>
  <c r="I466" i="9" s="1"/>
  <c r="R463" i="9"/>
  <c r="R466" i="9" s="1"/>
  <c r="U339" i="9"/>
  <c r="U341" i="9" s="1"/>
  <c r="P289" i="9"/>
  <c r="P291" i="9" s="1"/>
  <c r="AH338" i="9"/>
  <c r="AH341" i="9" s="1"/>
  <c r="AI191" i="9"/>
  <c r="M113" i="9"/>
  <c r="M116" i="9" s="1"/>
  <c r="H138" i="9"/>
  <c r="H141" i="9" s="1"/>
  <c r="X214" i="9"/>
  <c r="X216" i="9" s="1"/>
  <c r="S339" i="9"/>
  <c r="AD438" i="9"/>
  <c r="AD441" i="9" s="1"/>
  <c r="G463" i="9"/>
  <c r="G466" i="9" s="1"/>
  <c r="AH488" i="9"/>
  <c r="AH491" i="9" s="1"/>
  <c r="N514" i="9"/>
  <c r="N516" i="9" s="1"/>
  <c r="J514" i="9"/>
  <c r="J516" i="9" s="1"/>
  <c r="T613" i="9"/>
  <c r="T616" i="9" s="1"/>
  <c r="AJ213" i="9"/>
  <c r="AJ216" i="9" s="1"/>
  <c r="AJ338" i="9"/>
  <c r="AJ341" i="9" s="1"/>
  <c r="L389" i="9"/>
  <c r="L391" i="9" s="1"/>
  <c r="AF438" i="9"/>
  <c r="AF441" i="9" s="1"/>
  <c r="H463" i="9"/>
  <c r="H466" i="9" s="1"/>
  <c r="AB589" i="9"/>
  <c r="AB591" i="9" s="1"/>
  <c r="O88" i="9"/>
  <c r="O91" i="9" s="1"/>
  <c r="Z589" i="9"/>
  <c r="Z591" i="9" s="1"/>
  <c r="AD114" i="9"/>
  <c r="W138" i="9"/>
  <c r="W141" i="9" s="1"/>
  <c r="X138" i="9"/>
  <c r="X141" i="9" s="1"/>
  <c r="P313" i="9"/>
  <c r="T338" i="9"/>
  <c r="T341" i="9" s="1"/>
  <c r="R488" i="9"/>
  <c r="R491" i="9" s="1"/>
  <c r="H513" i="9"/>
  <c r="H516" i="9" s="1"/>
  <c r="Z439" i="9"/>
  <c r="Z441" i="9" s="1"/>
  <c r="S614" i="9"/>
  <c r="S616" i="9" s="1"/>
  <c r="AD613" i="9"/>
  <c r="AD616" i="9" s="1"/>
  <c r="O614" i="9"/>
  <c r="O616" i="9" s="1"/>
  <c r="Q588" i="9"/>
  <c r="Q591" i="9" s="1"/>
  <c r="AJ588" i="9"/>
  <c r="AJ591" i="9" s="1"/>
  <c r="J588" i="9"/>
  <c r="J591" i="9" s="1"/>
  <c r="T588" i="9"/>
  <c r="T591" i="9" s="1"/>
  <c r="X589" i="9"/>
  <c r="H589" i="9"/>
  <c r="H591" i="9" s="1"/>
  <c r="AF563" i="9"/>
  <c r="AF566" i="9" s="1"/>
  <c r="N564" i="9"/>
  <c r="N566" i="9" s="1"/>
  <c r="AE564" i="9"/>
  <c r="AE566" i="9" s="1"/>
  <c r="AB564" i="9"/>
  <c r="AB566" i="9" s="1"/>
  <c r="L563" i="9"/>
  <c r="L566" i="9" s="1"/>
  <c r="P538" i="9"/>
  <c r="P541" i="9" s="1"/>
  <c r="AE538" i="9"/>
  <c r="AE541" i="9" s="1"/>
  <c r="AL538" i="9"/>
  <c r="AL541" i="9" s="1"/>
  <c r="F538" i="9"/>
  <c r="F541" i="9" s="1"/>
  <c r="AI539" i="9"/>
  <c r="AI541" i="9" s="1"/>
  <c r="V514" i="9"/>
  <c r="V516" i="9" s="1"/>
  <c r="F513" i="9"/>
  <c r="F516" i="9" s="1"/>
  <c r="AL513" i="9"/>
  <c r="AL516" i="9" s="1"/>
  <c r="AD489" i="9"/>
  <c r="AD491" i="9" s="1"/>
  <c r="AB489" i="9"/>
  <c r="N489" i="9"/>
  <c r="P489" i="9"/>
  <c r="P491" i="9" s="1"/>
  <c r="M489" i="9"/>
  <c r="M491" i="9" s="1"/>
  <c r="AJ464" i="9"/>
  <c r="AJ466" i="9" s="1"/>
  <c r="T464" i="9"/>
  <c r="T466" i="9" s="1"/>
  <c r="J439" i="9"/>
  <c r="J441" i="9" s="1"/>
  <c r="W439" i="9"/>
  <c r="W441" i="9" s="1"/>
  <c r="G438" i="9"/>
  <c r="G441" i="9" s="1"/>
  <c r="Y438" i="9"/>
  <c r="Y441" i="9" s="1"/>
  <c r="T413" i="9"/>
  <c r="T416" i="9" s="1"/>
  <c r="K414" i="9"/>
  <c r="K416" i="9" s="1"/>
  <c r="AF413" i="9"/>
  <c r="AF416" i="9" s="1"/>
  <c r="AH413" i="9"/>
  <c r="AH416" i="9" s="1"/>
  <c r="AL388" i="9"/>
  <c r="AL391" i="9" s="1"/>
  <c r="V389" i="9"/>
  <c r="V391" i="9" s="1"/>
  <c r="F388" i="9"/>
  <c r="F391" i="9" s="1"/>
  <c r="AK388" i="9"/>
  <c r="AA363" i="9"/>
  <c r="AA366" i="9" s="1"/>
  <c r="K364" i="9"/>
  <c r="K366" i="9" s="1"/>
  <c r="X338" i="9"/>
  <c r="X341" i="9" s="1"/>
  <c r="AG338" i="9"/>
  <c r="AG341" i="9" s="1"/>
  <c r="H338" i="9"/>
  <c r="H341" i="9" s="1"/>
  <c r="G338" i="9"/>
  <c r="G341" i="9" s="1"/>
  <c r="V339" i="9"/>
  <c r="V341" i="9" s="1"/>
  <c r="F338" i="9"/>
  <c r="F341" i="9" s="1"/>
  <c r="I314" i="9"/>
  <c r="I316" i="9" s="1"/>
  <c r="AD313" i="9"/>
  <c r="AD316" i="9" s="1"/>
  <c r="M314" i="9"/>
  <c r="M316" i="9" s="1"/>
  <c r="S288" i="9"/>
  <c r="S291" i="9" s="1"/>
  <c r="N289" i="9"/>
  <c r="N291" i="9" s="1"/>
  <c r="AE289" i="9"/>
  <c r="AE291" i="9" s="1"/>
  <c r="AL289" i="9"/>
  <c r="AL291" i="9" s="1"/>
  <c r="T289" i="9"/>
  <c r="T291" i="9" s="1"/>
  <c r="T264" i="9"/>
  <c r="T266" i="9" s="1"/>
  <c r="AL263" i="9"/>
  <c r="AL266" i="9" s="1"/>
  <c r="F263" i="9"/>
  <c r="F266" i="9" s="1"/>
  <c r="I264" i="9"/>
  <c r="I266" i="9" s="1"/>
  <c r="W264" i="9"/>
  <c r="W266" i="9" s="1"/>
  <c r="U264" i="9"/>
  <c r="U266" i="9" s="1"/>
  <c r="AB238" i="9"/>
  <c r="AB241" i="9" s="1"/>
  <c r="P214" i="9"/>
  <c r="P216" i="9" s="1"/>
  <c r="AG213" i="9"/>
  <c r="AG216" i="9" s="1"/>
  <c r="U213" i="9"/>
  <c r="U216" i="9" s="1"/>
  <c r="J188" i="9"/>
  <c r="J191" i="9" s="1"/>
  <c r="Z188" i="9"/>
  <c r="Z191" i="9" s="1"/>
  <c r="L164" i="9"/>
  <c r="L166" i="9" s="1"/>
  <c r="AD164" i="9"/>
  <c r="AD166" i="9" s="1"/>
  <c r="R163" i="9"/>
  <c r="R166" i="9" s="1"/>
  <c r="AG163" i="9"/>
  <c r="AG166" i="9" s="1"/>
  <c r="M163" i="9"/>
  <c r="M166" i="9" s="1"/>
  <c r="AL139" i="9"/>
  <c r="G138" i="9"/>
  <c r="G141" i="9" s="1"/>
  <c r="S139" i="9"/>
  <c r="S141" i="9" s="1"/>
  <c r="AH138" i="9"/>
  <c r="AH141" i="9" s="1"/>
  <c r="W113" i="9"/>
  <c r="W116" i="9" s="1"/>
  <c r="J114" i="9"/>
  <c r="J116" i="9" s="1"/>
  <c r="I113" i="9"/>
  <c r="I116" i="9" s="1"/>
  <c r="AH114" i="9"/>
  <c r="AH116" i="9" s="1"/>
  <c r="R113" i="9"/>
  <c r="R116" i="9" s="1"/>
  <c r="E538" i="9"/>
  <c r="E541" i="9" s="1"/>
  <c r="R88" i="9"/>
  <c r="R91" i="9" s="1"/>
  <c r="AE89" i="9"/>
  <c r="AE91" i="9" s="1"/>
  <c r="E63" i="9"/>
  <c r="E66" i="9" s="1"/>
  <c r="L613" i="9"/>
  <c r="L616" i="9" s="1"/>
  <c r="X613" i="9"/>
  <c r="X616" i="9" s="1"/>
  <c r="I613" i="9"/>
  <c r="I616" i="9" s="1"/>
  <c r="G616" i="9"/>
  <c r="AH613" i="9"/>
  <c r="AH616" i="9" s="1"/>
  <c r="W589" i="9"/>
  <c r="W591" i="9" s="1"/>
  <c r="U563" i="9"/>
  <c r="U566" i="9" s="1"/>
  <c r="AB514" i="9"/>
  <c r="AB516" i="9" s="1"/>
  <c r="AJ513" i="9"/>
  <c r="AJ516" i="9" s="1"/>
  <c r="I514" i="9"/>
  <c r="AI489" i="9"/>
  <c r="AG503" i="9" s="1"/>
  <c r="AG150" i="8" s="1"/>
  <c r="Y491" i="9"/>
  <c r="AC464" i="9"/>
  <c r="AC466" i="9" s="1"/>
  <c r="Y464" i="9"/>
  <c r="Y466" i="9" s="1"/>
  <c r="AG438" i="9"/>
  <c r="AG441" i="9" s="1"/>
  <c r="E438" i="9"/>
  <c r="E441" i="9" s="1"/>
  <c r="K439" i="9"/>
  <c r="K441" i="9" s="1"/>
  <c r="U438" i="9"/>
  <c r="U441" i="9" s="1"/>
  <c r="E413" i="9"/>
  <c r="E416" i="9" s="1"/>
  <c r="AC414" i="9"/>
  <c r="AC416" i="9" s="1"/>
  <c r="V414" i="9"/>
  <c r="V416" i="9" s="1"/>
  <c r="K388" i="9"/>
  <c r="K391" i="9" s="1"/>
  <c r="AG363" i="9"/>
  <c r="AG366" i="9" s="1"/>
  <c r="J338" i="9"/>
  <c r="J341" i="9" s="1"/>
  <c r="AJ314" i="9"/>
  <c r="AJ316" i="9" s="1"/>
  <c r="G314" i="9"/>
  <c r="H314" i="9"/>
  <c r="E326" i="9"/>
  <c r="E99" i="8" s="1"/>
  <c r="E289" i="9"/>
  <c r="E291" i="9" s="1"/>
  <c r="AG301" i="9"/>
  <c r="AG92" i="8" s="1"/>
  <c r="M289" i="9"/>
  <c r="M291" i="9" s="1"/>
  <c r="AJ263" i="9"/>
  <c r="AJ266" i="9" s="1"/>
  <c r="AD239" i="9"/>
  <c r="AD241" i="9" s="1"/>
  <c r="R238" i="9"/>
  <c r="R241" i="9" s="1"/>
  <c r="E239" i="9"/>
  <c r="E241" i="9" s="1"/>
  <c r="J239" i="9"/>
  <c r="J241" i="9" s="1"/>
  <c r="K214" i="9"/>
  <c r="K216" i="9" s="1"/>
  <c r="G214" i="9"/>
  <c r="G216" i="9" s="1"/>
  <c r="AF188" i="9"/>
  <c r="AF191" i="9" s="1"/>
  <c r="H189" i="9"/>
  <c r="H191" i="9" s="1"/>
  <c r="P189" i="9"/>
  <c r="P191" i="9" s="1"/>
  <c r="S164" i="9"/>
  <c r="S166" i="9" s="1"/>
  <c r="O163" i="9"/>
  <c r="O166" i="9" s="1"/>
  <c r="U139" i="9"/>
  <c r="U141" i="9" s="1"/>
  <c r="AC88" i="9"/>
  <c r="AC91" i="9" s="1"/>
  <c r="O126" i="9"/>
  <c r="O43" i="8" s="1"/>
  <c r="P113" i="9"/>
  <c r="P116" i="9" s="1"/>
  <c r="AB114" i="9"/>
  <c r="AB116" i="9" s="1"/>
  <c r="Z89" i="9"/>
  <c r="AK88" i="9"/>
  <c r="AK91" i="9" s="1"/>
  <c r="E89" i="9"/>
  <c r="E91" i="9" s="1"/>
  <c r="Z614" i="9"/>
  <c r="Z616" i="9" s="1"/>
  <c r="U614" i="9"/>
  <c r="U616" i="9" s="1"/>
  <c r="M613" i="9"/>
  <c r="M616" i="9" s="1"/>
  <c r="AG614" i="9"/>
  <c r="AG616" i="9" s="1"/>
  <c r="AG413" i="9"/>
  <c r="AG416" i="9" s="1"/>
  <c r="S438" i="9"/>
  <c r="S441" i="9" s="1"/>
  <c r="O438" i="9"/>
  <c r="O441" i="9" s="1"/>
  <c r="K489" i="9"/>
  <c r="K491" i="9" s="1"/>
  <c r="U513" i="9"/>
  <c r="U516" i="9" s="1"/>
  <c r="S539" i="9"/>
  <c r="S541" i="9" s="1"/>
  <c r="Y563" i="9"/>
  <c r="Y566" i="9" s="1"/>
  <c r="M564" i="9"/>
  <c r="M566" i="9" s="1"/>
  <c r="S588" i="9"/>
  <c r="S591" i="9" s="1"/>
  <c r="AI588" i="9"/>
  <c r="AI591" i="9" s="1"/>
  <c r="G588" i="9"/>
  <c r="G591" i="9" s="1"/>
  <c r="Q613" i="9"/>
  <c r="Q616" i="9" s="1"/>
  <c r="AK613" i="9"/>
  <c r="AK616" i="9" s="1"/>
  <c r="E613" i="9"/>
  <c r="E616" i="9" s="1"/>
  <c r="W63" i="9"/>
  <c r="W66" i="9" s="1"/>
  <c r="I88" i="9"/>
  <c r="I91" i="9" s="1"/>
  <c r="AG116" i="9"/>
  <c r="O114" i="9"/>
  <c r="O116" i="9" s="1"/>
  <c r="S114" i="9"/>
  <c r="S116" i="9" s="1"/>
  <c r="AC138" i="9"/>
  <c r="AC141" i="9" s="1"/>
  <c r="AA164" i="9"/>
  <c r="AC188" i="9"/>
  <c r="AC191" i="9" s="1"/>
  <c r="W213" i="9"/>
  <c r="W216" i="9" s="1"/>
  <c r="Y239" i="9"/>
  <c r="Y241" i="9" s="1"/>
  <c r="G264" i="9"/>
  <c r="G266" i="9" s="1"/>
  <c r="Y38" i="9"/>
  <c r="Y41" i="9" s="1"/>
  <c r="V64" i="9"/>
  <c r="V66" i="9" s="1"/>
  <c r="P89" i="9"/>
  <c r="P91" i="9" s="1"/>
  <c r="U88" i="9"/>
  <c r="U102" i="9" s="1"/>
  <c r="V115" i="9" s="1"/>
  <c r="U129" i="9" s="1"/>
  <c r="AA113" i="9"/>
  <c r="AA116" i="9" s="1"/>
  <c r="G113" i="9"/>
  <c r="G116" i="9" s="1"/>
  <c r="AK138" i="9"/>
  <c r="AK141" i="9" s="1"/>
  <c r="AE163" i="9"/>
  <c r="AK189" i="9"/>
  <c r="AK191" i="9" s="1"/>
  <c r="AA214" i="9"/>
  <c r="AA216" i="9" s="1"/>
  <c r="I238" i="9"/>
  <c r="I241" i="9" s="1"/>
  <c r="AI263" i="9"/>
  <c r="AI266" i="9" s="1"/>
  <c r="O326" i="9"/>
  <c r="O99" i="8" s="1"/>
  <c r="G388" i="9"/>
  <c r="G391" i="9" s="1"/>
  <c r="Q413" i="9"/>
  <c r="AK413" i="9"/>
  <c r="AK416" i="9" s="1"/>
  <c r="Q463" i="9"/>
  <c r="Q466" i="9" s="1"/>
  <c r="AG463" i="9"/>
  <c r="AG466" i="9" s="1"/>
  <c r="U463" i="9"/>
  <c r="U466" i="9" s="1"/>
  <c r="AE489" i="9"/>
  <c r="AE491" i="9" s="1"/>
  <c r="F491" i="9"/>
  <c r="Q514" i="9"/>
  <c r="Q516" i="9" s="1"/>
  <c r="AK563" i="9"/>
  <c r="AK566" i="9" s="1"/>
  <c r="AG601" i="9"/>
  <c r="AG176" i="8" s="1"/>
  <c r="AC614" i="9"/>
  <c r="AC616" i="9" s="1"/>
  <c r="AA589" i="9"/>
  <c r="AA591" i="9" s="1"/>
  <c r="E301" i="9"/>
  <c r="E92" i="8" s="1"/>
  <c r="G64" i="9"/>
  <c r="G66" i="9" s="1"/>
  <c r="M139" i="9"/>
  <c r="M141" i="9" s="1"/>
  <c r="I288" i="9"/>
  <c r="I291" i="9" s="1"/>
  <c r="AG289" i="9"/>
  <c r="W314" i="9"/>
  <c r="W316" i="9" s="1"/>
  <c r="E363" i="9"/>
  <c r="E366" i="9" s="1"/>
  <c r="S388" i="9"/>
  <c r="S391" i="9" s="1"/>
  <c r="M414" i="9"/>
  <c r="M416" i="9" s="1"/>
  <c r="G489" i="9"/>
  <c r="G491" i="9" s="1"/>
  <c r="Y514" i="9"/>
  <c r="Y516" i="9" s="1"/>
  <c r="I541" i="9"/>
  <c r="W163" i="9"/>
  <c r="W166" i="9" s="1"/>
  <c r="E188" i="9"/>
  <c r="E191" i="9" s="1"/>
  <c r="I226" i="9"/>
  <c r="I71" i="8" s="1"/>
  <c r="AF89" i="9"/>
  <c r="AF88" i="9"/>
  <c r="AI239" i="9"/>
  <c r="AG251" i="9"/>
  <c r="AG78" i="8" s="1"/>
  <c r="AG591" i="9"/>
  <c r="F616" i="9"/>
  <c r="AG576" i="9"/>
  <c r="AG169" i="8" s="1"/>
  <c r="Z466" i="9"/>
  <c r="P139" i="9"/>
  <c r="P141" i="9" s="1"/>
  <c r="AE141" i="9"/>
  <c r="R214" i="9"/>
  <c r="R216" i="9" s="1"/>
  <c r="AB389" i="9"/>
  <c r="AB388" i="9"/>
  <c r="AB391" i="9" s="1"/>
  <c r="F413" i="9"/>
  <c r="F414" i="9"/>
  <c r="E428" i="9" s="1"/>
  <c r="E129" i="8" s="1"/>
  <c r="E426" i="9"/>
  <c r="E127" i="8" s="1"/>
  <c r="AL464" i="9"/>
  <c r="AL463" i="9"/>
  <c r="H489" i="9"/>
  <c r="H488" i="9"/>
  <c r="E502" i="9" s="1"/>
  <c r="E149" i="8" s="1"/>
  <c r="E501" i="9"/>
  <c r="E148" i="8" s="1"/>
  <c r="L488" i="9"/>
  <c r="I502" i="9" s="1"/>
  <c r="J515" i="9" s="1"/>
  <c r="I529" i="9" s="1"/>
  <c r="I501" i="9"/>
  <c r="I148" i="8" s="1"/>
  <c r="L489" i="9"/>
  <c r="S488" i="9"/>
  <c r="S489" i="9"/>
  <c r="AA488" i="9"/>
  <c r="AA501" i="9"/>
  <c r="AA148" i="8" s="1"/>
  <c r="AJ539" i="9"/>
  <c r="AJ538" i="9"/>
  <c r="R564" i="9"/>
  <c r="R563" i="9"/>
  <c r="M263" i="9"/>
  <c r="M264" i="9"/>
  <c r="AK264" i="9"/>
  <c r="AK263" i="9"/>
  <c r="K289" i="9"/>
  <c r="K288" i="9"/>
  <c r="AA288" i="9"/>
  <c r="AA302" i="9" s="1"/>
  <c r="AA289" i="9"/>
  <c r="AI289" i="9"/>
  <c r="AI288" i="9"/>
  <c r="AI291" i="9" s="1"/>
  <c r="M388" i="9"/>
  <c r="M389" i="9"/>
  <c r="AA413" i="9"/>
  <c r="AA414" i="9"/>
  <c r="AE413" i="9"/>
  <c r="AE416" i="9" s="1"/>
  <c r="AI414" i="9"/>
  <c r="AI413" i="9"/>
  <c r="M438" i="9"/>
  <c r="I452" i="9" s="1"/>
  <c r="M439" i="9"/>
  <c r="AA451" i="9"/>
  <c r="AA134" i="8" s="1"/>
  <c r="AC438" i="9"/>
  <c r="AC439" i="9"/>
  <c r="AK439" i="9"/>
  <c r="AK438" i="9"/>
  <c r="K463" i="9"/>
  <c r="K466" i="9" s="1"/>
  <c r="W464" i="9"/>
  <c r="W463" i="9"/>
  <c r="AA464" i="9"/>
  <c r="AA463" i="9"/>
  <c r="AI464" i="9"/>
  <c r="AI463" i="9"/>
  <c r="T489" i="9"/>
  <c r="T488" i="9"/>
  <c r="Y538" i="9"/>
  <c r="Y539" i="9"/>
  <c r="AC538" i="9"/>
  <c r="AC539" i="9"/>
  <c r="J38" i="9"/>
  <c r="J41" i="9" s="1"/>
  <c r="AH91" i="9"/>
  <c r="L139" i="9"/>
  <c r="L141" i="9" s="1"/>
  <c r="T189" i="9"/>
  <c r="T191" i="9" s="1"/>
  <c r="F213" i="9"/>
  <c r="F216" i="9" s="1"/>
  <c r="O251" i="9"/>
  <c r="O78" i="8" s="1"/>
  <c r="R264" i="9"/>
  <c r="R263" i="9"/>
  <c r="X363" i="9"/>
  <c r="X364" i="9"/>
  <c r="P414" i="9"/>
  <c r="P413" i="9"/>
  <c r="P416" i="9" s="1"/>
  <c r="AG488" i="9"/>
  <c r="AG491" i="9" s="1"/>
  <c r="AG501" i="9"/>
  <c r="AG148" i="8" s="1"/>
  <c r="G513" i="9"/>
  <c r="G514" i="9"/>
  <c r="O513" i="9"/>
  <c r="O514" i="9"/>
  <c r="S514" i="9"/>
  <c r="S513" i="9"/>
  <c r="AD513" i="9"/>
  <c r="AD516" i="9" s="1"/>
  <c r="AA526" i="9"/>
  <c r="AA155" i="8" s="1"/>
  <c r="AG513" i="9"/>
  <c r="AG514" i="9"/>
  <c r="AK514" i="9"/>
  <c r="AK513" i="9"/>
  <c r="K539" i="9"/>
  <c r="K538" i="9"/>
  <c r="N541" i="9"/>
  <c r="R539" i="9"/>
  <c r="R538" i="9"/>
  <c r="P564" i="9"/>
  <c r="P563" i="9"/>
  <c r="P566" i="9" s="1"/>
  <c r="U166" i="9"/>
  <c r="AH213" i="9"/>
  <c r="AH216" i="9" s="1"/>
  <c r="AK289" i="9"/>
  <c r="AK288" i="9"/>
  <c r="K313" i="9"/>
  <c r="K314" i="9"/>
  <c r="S313" i="9"/>
  <c r="S314" i="9"/>
  <c r="AE314" i="9"/>
  <c r="AE313" i="9"/>
  <c r="AI313" i="9"/>
  <c r="AI314" i="9"/>
  <c r="E338" i="9"/>
  <c r="E339" i="9"/>
  <c r="E353" i="9" s="1"/>
  <c r="E108" i="8" s="1"/>
  <c r="Q339" i="9"/>
  <c r="Q338" i="9"/>
  <c r="AB339" i="9"/>
  <c r="AB338" i="9"/>
  <c r="AE339" i="9"/>
  <c r="AE338" i="9"/>
  <c r="M364" i="9"/>
  <c r="M363" i="9"/>
  <c r="I414" i="9"/>
  <c r="I413" i="9"/>
  <c r="AK464" i="9"/>
  <c r="AK463" i="9"/>
  <c r="V488" i="9"/>
  <c r="V489" i="9"/>
  <c r="Z489" i="9"/>
  <c r="Z488" i="9"/>
  <c r="W539" i="9"/>
  <c r="W538" i="9"/>
  <c r="I564" i="9"/>
  <c r="I563" i="9"/>
  <c r="V241" i="9"/>
  <c r="AB291" i="9"/>
  <c r="H291" i="9"/>
  <c r="Q416" i="9"/>
  <c r="E491" i="9"/>
  <c r="R516" i="9"/>
  <c r="AL441" i="9"/>
  <c r="AA541" i="9"/>
  <c r="AH564" i="9"/>
  <c r="AH566" i="9" s="1"/>
  <c r="E601" i="9"/>
  <c r="E176" i="8" s="1"/>
  <c r="L588" i="9"/>
  <c r="L591" i="9" s="1"/>
  <c r="W416" i="9"/>
  <c r="AF466" i="9"/>
  <c r="AD466" i="9"/>
  <c r="J491" i="9"/>
  <c r="AH591" i="9"/>
  <c r="AG151" i="9"/>
  <c r="AG50" i="8" s="1"/>
  <c r="AL563" i="9"/>
  <c r="AL566" i="9" s="1"/>
  <c r="T566" i="9"/>
  <c r="O451" i="9"/>
  <c r="O134" i="8" s="1"/>
  <c r="M88" i="9"/>
  <c r="M89" i="9"/>
  <c r="AD64" i="9"/>
  <c r="AD66" i="9" s="1"/>
  <c r="F138" i="9"/>
  <c r="F141" i="9" s="1"/>
  <c r="N63" i="9"/>
  <c r="N66" i="9" s="1"/>
  <c r="U114" i="9"/>
  <c r="U116" i="9" s="1"/>
  <c r="Y138" i="9"/>
  <c r="Y141" i="9" s="1"/>
  <c r="I151" i="9"/>
  <c r="I50" i="8" s="1"/>
  <c r="X191" i="9"/>
  <c r="E201" i="9"/>
  <c r="E64" i="8" s="1"/>
  <c r="S214" i="9"/>
  <c r="S216" i="9" s="1"/>
  <c r="Q266" i="9"/>
  <c r="P316" i="9"/>
  <c r="AD591" i="9"/>
  <c r="L188" i="9"/>
  <c r="L189" i="9"/>
  <c r="I589" i="9"/>
  <c r="I591" i="9" s="1"/>
  <c r="I601" i="9"/>
  <c r="I176" i="8" s="1"/>
  <c r="N191" i="9"/>
  <c r="O226" i="9"/>
  <c r="O71" i="8" s="1"/>
  <c r="J616" i="9"/>
  <c r="AC238" i="9"/>
  <c r="AC239" i="9"/>
  <c r="L89" i="9"/>
  <c r="L91" i="9" s="1"/>
  <c r="M239" i="9"/>
  <c r="M241" i="9" s="1"/>
  <c r="AC38" i="9"/>
  <c r="AC41" i="9" s="1"/>
  <c r="AB141" i="9"/>
  <c r="Z166" i="9"/>
  <c r="F166" i="9"/>
  <c r="V166" i="9"/>
  <c r="P266" i="9"/>
  <c r="AJ441" i="9"/>
  <c r="R441" i="9"/>
  <c r="Z541" i="9"/>
  <c r="AB264" i="9"/>
  <c r="AB266" i="9" s="1"/>
  <c r="P591" i="9"/>
  <c r="AA426" i="9"/>
  <c r="AA127" i="8" s="1"/>
  <c r="O276" i="9"/>
  <c r="O85" i="8" s="1"/>
  <c r="I301" i="9"/>
  <c r="I92" i="8" s="1"/>
  <c r="O576" i="9"/>
  <c r="O169" i="8" s="1"/>
  <c r="O601" i="9"/>
  <c r="O176" i="8" s="1"/>
  <c r="AG266" i="9"/>
  <c r="R316" i="9"/>
  <c r="AG626" i="9"/>
  <c r="AG183" i="8" s="1"/>
  <c r="AI613" i="9"/>
  <c r="AI616" i="9" s="1"/>
  <c r="Z91" i="9"/>
  <c r="AA141" i="9"/>
  <c r="S191" i="9"/>
  <c r="X291" i="9"/>
  <c r="AG291" i="9"/>
  <c r="AG316" i="9"/>
  <c r="AK316" i="9"/>
  <c r="N341" i="9"/>
  <c r="O341" i="9"/>
  <c r="AH391" i="9"/>
  <c r="AH441" i="9"/>
  <c r="N441" i="9"/>
  <c r="P466" i="9"/>
  <c r="N491" i="9"/>
  <c r="V541" i="9"/>
  <c r="R591" i="9"/>
  <c r="AA616" i="9"/>
  <c r="AK114" i="9"/>
  <c r="AK113" i="9"/>
  <c r="Q391" i="9"/>
  <c r="G241" i="9"/>
  <c r="AD266" i="9"/>
  <c r="H316" i="9"/>
  <c r="AF391" i="9"/>
  <c r="H416" i="9"/>
  <c r="N466" i="9"/>
  <c r="X491" i="9"/>
  <c r="AE591" i="9"/>
  <c r="E166" i="9"/>
  <c r="AB216" i="9"/>
  <c r="I491" i="9"/>
  <c r="AA126" i="9"/>
  <c r="AA43" i="8" s="1"/>
  <c r="AL141" i="9"/>
  <c r="Q316" i="9"/>
  <c r="U326" i="9"/>
  <c r="U99" i="8" s="1"/>
  <c r="I451" i="9"/>
  <c r="I134" i="8" s="1"/>
  <c r="AH516" i="9"/>
  <c r="V441" i="9"/>
  <c r="X566" i="9"/>
  <c r="AI566" i="9"/>
  <c r="M591" i="9"/>
  <c r="AL616" i="9"/>
  <c r="AA301" i="9"/>
  <c r="AA92" i="8" s="1"/>
  <c r="O426" i="9"/>
  <c r="O127" i="8" s="1"/>
  <c r="AB491" i="9"/>
  <c r="O151" i="9"/>
  <c r="O50" i="8" s="1"/>
  <c r="O526" i="9"/>
  <c r="O155" i="8" s="1"/>
  <c r="AG526" i="9"/>
  <c r="AG155" i="8" s="1"/>
  <c r="I551" i="9"/>
  <c r="I162" i="8" s="1"/>
  <c r="AG39" i="9"/>
  <c r="AG41" i="9" s="1"/>
  <c r="AK166" i="9"/>
  <c r="L291" i="9"/>
  <c r="G91" i="9"/>
  <c r="O241" i="9"/>
  <c r="AB466" i="9"/>
  <c r="G416" i="9"/>
  <c r="AC341" i="9"/>
  <c r="X591" i="9"/>
  <c r="AF516" i="9"/>
  <c r="T366" i="9"/>
  <c r="AE363" i="9"/>
  <c r="AE366" i="9" s="1"/>
  <c r="AK363" i="9"/>
  <c r="AK366" i="9" s="1"/>
  <c r="AH364" i="9"/>
  <c r="AH366" i="9" s="1"/>
  <c r="R363" i="9"/>
  <c r="R366" i="9" s="1"/>
  <c r="AB364" i="9"/>
  <c r="AB366" i="9" s="1"/>
  <c r="Y364" i="9"/>
  <c r="Y366" i="9" s="1"/>
  <c r="G364" i="9"/>
  <c r="G366" i="9" s="1"/>
  <c r="T388" i="9"/>
  <c r="T389" i="9"/>
  <c r="AJ389" i="9"/>
  <c r="AJ388" i="9"/>
  <c r="W363" i="9"/>
  <c r="W366" i="9" s="1"/>
  <c r="U363" i="9"/>
  <c r="U366" i="9" s="1"/>
  <c r="F363" i="9"/>
  <c r="E388" i="9"/>
  <c r="J364" i="9"/>
  <c r="J366" i="9" s="1"/>
  <c r="AD363" i="9"/>
  <c r="AD366" i="9" s="1"/>
  <c r="L363" i="9"/>
  <c r="L366" i="9" s="1"/>
  <c r="Z391" i="9"/>
  <c r="Y388" i="9"/>
  <c r="Y391" i="9" s="1"/>
  <c r="O389" i="9"/>
  <c r="O391" i="9" s="1"/>
  <c r="E389" i="9"/>
  <c r="AG389" i="9"/>
  <c r="AG391" i="9" s="1"/>
  <c r="AC388" i="9"/>
  <c r="AC391" i="9" s="1"/>
  <c r="O401" i="9"/>
  <c r="O120" i="8" s="1"/>
  <c r="O376" i="9"/>
  <c r="O113" i="8" s="1"/>
  <c r="H366" i="9"/>
  <c r="N366" i="9"/>
  <c r="I388" i="9"/>
  <c r="I391" i="9" s="1"/>
  <c r="AD391" i="9"/>
  <c r="H439" i="9"/>
  <c r="H441" i="9" s="1"/>
  <c r="E251" i="9"/>
  <c r="E78" i="8" s="1"/>
  <c r="H164" i="9"/>
  <c r="H166" i="9" s="1"/>
  <c r="H113" i="9"/>
  <c r="H114" i="9"/>
  <c r="E128" i="9" s="1"/>
  <c r="E45" i="8" s="1"/>
  <c r="V614" i="9"/>
  <c r="V616" i="9" s="1"/>
  <c r="AB614" i="9"/>
  <c r="E626" i="9"/>
  <c r="E183" i="8" s="1"/>
  <c r="K614" i="9"/>
  <c r="I626" i="9"/>
  <c r="I183" i="8" s="1"/>
  <c r="H613" i="9"/>
  <c r="K613" i="9"/>
  <c r="AB613" i="9"/>
  <c r="E588" i="9"/>
  <c r="E591" i="9" s="1"/>
  <c r="U589" i="9"/>
  <c r="U591" i="9" s="1"/>
  <c r="K588" i="9"/>
  <c r="N589" i="9"/>
  <c r="N591" i="9" s="1"/>
  <c r="K589" i="9"/>
  <c r="W566" i="9"/>
  <c r="G566" i="9"/>
  <c r="AA576" i="9"/>
  <c r="AA169" i="8" s="1"/>
  <c r="AC563" i="9"/>
  <c r="Z563" i="9"/>
  <c r="U576" i="9"/>
  <c r="U169" i="8" s="1"/>
  <c r="E563" i="9"/>
  <c r="K563" i="9"/>
  <c r="K566" i="9" s="1"/>
  <c r="Z564" i="9"/>
  <c r="U578" i="9" s="1"/>
  <c r="U171" i="8" s="1"/>
  <c r="E564" i="9"/>
  <c r="AC564" i="9"/>
  <c r="AG564" i="9"/>
  <c r="AG566" i="9" s="1"/>
  <c r="AJ563" i="9"/>
  <c r="AJ566" i="9" s="1"/>
  <c r="G538" i="9"/>
  <c r="G541" i="9" s="1"/>
  <c r="Q539" i="9"/>
  <c r="Q541" i="9" s="1"/>
  <c r="X539" i="9"/>
  <c r="X541" i="9" s="1"/>
  <c r="U538" i="9"/>
  <c r="U541" i="9" s="1"/>
  <c r="M538" i="9"/>
  <c r="J539" i="9"/>
  <c r="J538" i="9"/>
  <c r="U551" i="9"/>
  <c r="U162" i="8" s="1"/>
  <c r="AK538" i="9"/>
  <c r="AH538" i="9"/>
  <c r="AH541" i="9" s="1"/>
  <c r="AD539" i="9"/>
  <c r="AD541" i="9" s="1"/>
  <c r="AG551" i="9"/>
  <c r="AG162" i="8" s="1"/>
  <c r="M539" i="9"/>
  <c r="E551" i="9"/>
  <c r="E162" i="8" s="1"/>
  <c r="W514" i="9"/>
  <c r="E513" i="9"/>
  <c r="T513" i="9"/>
  <c r="AI513" i="9"/>
  <c r="AC513" i="9"/>
  <c r="E514" i="9"/>
  <c r="T514" i="9"/>
  <c r="AI514" i="9"/>
  <c r="AC514" i="9"/>
  <c r="W513" i="9"/>
  <c r="L513" i="9"/>
  <c r="L516" i="9" s="1"/>
  <c r="P513" i="9"/>
  <c r="P514" i="9"/>
  <c r="Z514" i="9"/>
  <c r="Z516" i="9" s="1"/>
  <c r="E526" i="9"/>
  <c r="E155" i="8" s="1"/>
  <c r="U501" i="9"/>
  <c r="U148" i="8" s="1"/>
  <c r="AC489" i="9"/>
  <c r="AC491" i="9" s="1"/>
  <c r="AA489" i="9"/>
  <c r="U489" i="9"/>
  <c r="U491" i="9" s="1"/>
  <c r="O489" i="9"/>
  <c r="O501" i="9"/>
  <c r="O148" i="8" s="1"/>
  <c r="Q488" i="9"/>
  <c r="Q489" i="9"/>
  <c r="W488" i="9"/>
  <c r="AF488" i="9"/>
  <c r="AL491" i="9"/>
  <c r="AA476" i="9"/>
  <c r="AA141" i="8" s="1"/>
  <c r="E463" i="9"/>
  <c r="E466" i="9" s="1"/>
  <c r="O463" i="9"/>
  <c r="O466" i="9" s="1"/>
  <c r="X439" i="9"/>
  <c r="X438" i="9"/>
  <c r="AI439" i="9"/>
  <c r="P439" i="9"/>
  <c r="P441" i="9" s="1"/>
  <c r="I439" i="9"/>
  <c r="I441" i="9" s="1"/>
  <c r="L439" i="9"/>
  <c r="L441" i="9" s="1"/>
  <c r="AA439" i="9"/>
  <c r="T438" i="9"/>
  <c r="T441" i="9" s="1"/>
  <c r="AG451" i="9"/>
  <c r="AG134" i="8" s="1"/>
  <c r="AE438" i="9"/>
  <c r="AE441" i="9" s="1"/>
  <c r="U451" i="9"/>
  <c r="U134" i="8" s="1"/>
  <c r="E451" i="9"/>
  <c r="F438" i="9"/>
  <c r="F441" i="9" s="1"/>
  <c r="R414" i="9"/>
  <c r="R416" i="9" s="1"/>
  <c r="AD413" i="9"/>
  <c r="AD416" i="9" s="1"/>
  <c r="U413" i="9"/>
  <c r="U416" i="9" s="1"/>
  <c r="N413" i="9"/>
  <c r="N416" i="9" s="1"/>
  <c r="AG426" i="9"/>
  <c r="AG127" i="8" s="1"/>
  <c r="O413" i="9"/>
  <c r="J413" i="9"/>
  <c r="I426" i="9"/>
  <c r="I127" i="8" s="1"/>
  <c r="U426" i="9"/>
  <c r="U127" i="8" s="1"/>
  <c r="L414" i="9"/>
  <c r="L416" i="9" s="1"/>
  <c r="X414" i="9"/>
  <c r="X416" i="9" s="1"/>
  <c r="J414" i="9"/>
  <c r="J388" i="9"/>
  <c r="J391" i="9" s="1"/>
  <c r="I401" i="9"/>
  <c r="I120" i="8" s="1"/>
  <c r="AE389" i="9"/>
  <c r="AE391" i="9" s="1"/>
  <c r="U401" i="9"/>
  <c r="U120" i="8" s="1"/>
  <c r="AA388" i="9"/>
  <c r="AA389" i="9"/>
  <c r="P388" i="9"/>
  <c r="P389" i="9"/>
  <c r="N388" i="9"/>
  <c r="N391" i="9" s="1"/>
  <c r="W388" i="9"/>
  <c r="W391" i="9" s="1"/>
  <c r="AI389" i="9"/>
  <c r="AI388" i="9"/>
  <c r="R388" i="9"/>
  <c r="R391" i="9" s="1"/>
  <c r="AK391" i="9"/>
  <c r="AI364" i="9"/>
  <c r="AI366" i="9" s="1"/>
  <c r="AL363" i="9"/>
  <c r="AG376" i="9"/>
  <c r="AG113" i="8" s="1"/>
  <c r="AL364" i="9"/>
  <c r="V364" i="9"/>
  <c r="V366" i="9" s="1"/>
  <c r="Q363" i="9"/>
  <c r="Q366" i="9" s="1"/>
  <c r="AA376" i="9"/>
  <c r="AA113" i="8" s="1"/>
  <c r="O366" i="9"/>
  <c r="AJ366" i="9"/>
  <c r="AC363" i="9"/>
  <c r="AC366" i="9" s="1"/>
  <c r="U376" i="9"/>
  <c r="U113" i="8" s="1"/>
  <c r="AF363" i="9"/>
  <c r="AF366" i="9" s="1"/>
  <c r="P339" i="9"/>
  <c r="P341" i="9" s="1"/>
  <c r="AA351" i="9"/>
  <c r="AA106" i="8" s="1"/>
  <c r="M339" i="9"/>
  <c r="I353" i="9" s="1"/>
  <c r="I108" i="8" s="1"/>
  <c r="I351" i="9"/>
  <c r="I106" i="8" s="1"/>
  <c r="AL338" i="9"/>
  <c r="AL341" i="9" s="1"/>
  <c r="AF338" i="9"/>
  <c r="AF341" i="9" s="1"/>
  <c r="I338" i="9"/>
  <c r="I341" i="9" s="1"/>
  <c r="S341" i="9"/>
  <c r="Z314" i="9"/>
  <c r="Z313" i="9"/>
  <c r="AH314" i="9"/>
  <c r="V316" i="9"/>
  <c r="N313" i="9"/>
  <c r="N316" i="9" s="1"/>
  <c r="U314" i="9"/>
  <c r="U316" i="9" s="1"/>
  <c r="AB314" i="9"/>
  <c r="AB316" i="9" s="1"/>
  <c r="L314" i="9"/>
  <c r="L316" i="9" s="1"/>
  <c r="AA326" i="9"/>
  <c r="AA99" i="8" s="1"/>
  <c r="AG326" i="9"/>
  <c r="AG99" i="8" s="1"/>
  <c r="X313" i="9"/>
  <c r="T316" i="9"/>
  <c r="AL316" i="9"/>
  <c r="Z291" i="9"/>
  <c r="AC289" i="9"/>
  <c r="AC291" i="9" s="1"/>
  <c r="J289" i="9"/>
  <c r="G289" i="9"/>
  <c r="AH288" i="9"/>
  <c r="AH291" i="9" s="1"/>
  <c r="AF289" i="9"/>
  <c r="AF291" i="9" s="1"/>
  <c r="W289" i="9"/>
  <c r="Q289" i="9"/>
  <c r="Q288" i="9"/>
  <c r="J288" i="9"/>
  <c r="G288" i="9"/>
  <c r="E302" i="9" s="1"/>
  <c r="F315" i="9" s="1"/>
  <c r="E329" i="9" s="1"/>
  <c r="W288" i="9"/>
  <c r="AD289" i="9"/>
  <c r="AD291" i="9" s="1"/>
  <c r="AJ288" i="9"/>
  <c r="AJ291" i="9" s="1"/>
  <c r="U289" i="9"/>
  <c r="E264" i="9"/>
  <c r="E266" i="9" s="1"/>
  <c r="AH266" i="9"/>
  <c r="V264" i="9"/>
  <c r="V266" i="9" s="1"/>
  <c r="O264" i="9"/>
  <c r="U276" i="9"/>
  <c r="U85" i="8" s="1"/>
  <c r="S263" i="9"/>
  <c r="S266" i="9" s="1"/>
  <c r="O263" i="9"/>
  <c r="Z263" i="9"/>
  <c r="Z266" i="9" s="1"/>
  <c r="X263" i="9"/>
  <c r="X266" i="9" s="1"/>
  <c r="Q239" i="9"/>
  <c r="AK238" i="9"/>
  <c r="AK241" i="9" s="1"/>
  <c r="W239" i="9"/>
  <c r="W241" i="9" s="1"/>
  <c r="F239" i="9"/>
  <c r="U238" i="9"/>
  <c r="U241" i="9" s="1"/>
  <c r="T238" i="9"/>
  <c r="T241" i="9" s="1"/>
  <c r="L239" i="9"/>
  <c r="L241" i="9" s="1"/>
  <c r="AG239" i="9"/>
  <c r="AE239" i="9"/>
  <c r="AE241" i="9" s="1"/>
  <c r="F238" i="9"/>
  <c r="E252" i="9" s="1"/>
  <c r="F265" i="9" s="1"/>
  <c r="E279" i="9" s="1"/>
  <c r="I251" i="9"/>
  <c r="I78" i="8" s="1"/>
  <c r="N239" i="9"/>
  <c r="N238" i="9"/>
  <c r="Q238" i="9"/>
  <c r="AI238" i="9"/>
  <c r="AI241" i="9" s="1"/>
  <c r="AG238" i="9"/>
  <c r="AE213" i="9"/>
  <c r="AE216" i="9" s="1"/>
  <c r="O214" i="9"/>
  <c r="O216" i="9" s="1"/>
  <c r="V214" i="9"/>
  <c r="V216" i="9" s="1"/>
  <c r="U226" i="9"/>
  <c r="U71" i="8" s="1"/>
  <c r="E226" i="9"/>
  <c r="E71" i="8" s="1"/>
  <c r="H214" i="9"/>
  <c r="H216" i="9" s="1"/>
  <c r="L214" i="9"/>
  <c r="L216" i="9" s="1"/>
  <c r="AA189" i="9"/>
  <c r="AA191" i="9" s="1"/>
  <c r="M188" i="9"/>
  <c r="M191" i="9" s="1"/>
  <c r="K189" i="9"/>
  <c r="K191" i="9" s="1"/>
  <c r="Q189" i="9"/>
  <c r="O191" i="9"/>
  <c r="O201" i="9"/>
  <c r="O64" i="8" s="1"/>
  <c r="V188" i="9"/>
  <c r="V191" i="9" s="1"/>
  <c r="T163" i="9"/>
  <c r="U176" i="9"/>
  <c r="U57" i="8" s="1"/>
  <c r="N163" i="9"/>
  <c r="N164" i="9"/>
  <c r="AH163" i="9"/>
  <c r="AH166" i="9" s="1"/>
  <c r="AC163" i="9"/>
  <c r="AC166" i="9" s="1"/>
  <c r="Q164" i="9"/>
  <c r="Q166" i="9" s="1"/>
  <c r="K164" i="9"/>
  <c r="E176" i="9"/>
  <c r="E57" i="8" s="1"/>
  <c r="I163" i="9"/>
  <c r="I166" i="9" s="1"/>
  <c r="I176" i="9"/>
  <c r="I57" i="8" s="1"/>
  <c r="AA176" i="9"/>
  <c r="AA57" i="8" s="1"/>
  <c r="G164" i="9"/>
  <c r="AD138" i="9"/>
  <c r="Q138" i="9"/>
  <c r="AG138" i="9"/>
  <c r="Z138" i="9"/>
  <c r="Z141" i="9" s="1"/>
  <c r="AD139" i="9"/>
  <c r="AA153" i="9" s="1"/>
  <c r="AA52" i="8" s="1"/>
  <c r="Q139" i="9"/>
  <c r="U151" i="9"/>
  <c r="U50" i="8" s="1"/>
  <c r="AG139" i="9"/>
  <c r="AA151" i="9"/>
  <c r="AA50" i="8" s="1"/>
  <c r="N141" i="9"/>
  <c r="E126" i="9"/>
  <c r="E43" i="8" s="1"/>
  <c r="F113" i="9"/>
  <c r="F116" i="9" s="1"/>
  <c r="T114" i="9"/>
  <c r="T116" i="9" s="1"/>
  <c r="AC113" i="9"/>
  <c r="I126" i="9"/>
  <c r="I43" i="8" s="1"/>
  <c r="AI114" i="9"/>
  <c r="AI116" i="9" s="1"/>
  <c r="L114" i="9"/>
  <c r="L116" i="9" s="1"/>
  <c r="Y114" i="9"/>
  <c r="Y116" i="9" s="1"/>
  <c r="AD116" i="9"/>
  <c r="AF114" i="9"/>
  <c r="AF116" i="9" s="1"/>
  <c r="AC114" i="9"/>
  <c r="AE116" i="9"/>
  <c r="AG88" i="9"/>
  <c r="AL89" i="9"/>
  <c r="AL91" i="9" s="1"/>
  <c r="V89" i="9"/>
  <c r="V91" i="9" s="1"/>
  <c r="AJ89" i="9"/>
  <c r="AJ91" i="9" s="1"/>
  <c r="T88" i="9"/>
  <c r="Q88" i="9"/>
  <c r="U101" i="9"/>
  <c r="U36" i="8" s="1"/>
  <c r="T89" i="9"/>
  <c r="AA89" i="9"/>
  <c r="AA91" i="9" s="1"/>
  <c r="AD89" i="9"/>
  <c r="AD91" i="9" s="1"/>
  <c r="AG89" i="9"/>
  <c r="N88" i="9"/>
  <c r="Q89" i="9"/>
  <c r="AJ63" i="9"/>
  <c r="AJ64" i="9"/>
  <c r="AF38" i="9"/>
  <c r="L39" i="9"/>
  <c r="H64" i="9"/>
  <c r="E76" i="9"/>
  <c r="E29" i="8" s="1"/>
  <c r="AG64" i="9"/>
  <c r="AG63" i="9"/>
  <c r="I39" i="9"/>
  <c r="AF39" i="9"/>
  <c r="F64" i="9"/>
  <c r="I38" i="9"/>
  <c r="T63" i="9"/>
  <c r="T66" i="9" s="1"/>
  <c r="AF64" i="9"/>
  <c r="AL63" i="9"/>
  <c r="I63" i="9"/>
  <c r="J63" i="9"/>
  <c r="J64" i="9"/>
  <c r="U64" i="9"/>
  <c r="U63" i="9"/>
  <c r="U76" i="9"/>
  <c r="U29" i="8" s="1"/>
  <c r="Z64" i="9"/>
  <c r="Z63" i="9"/>
  <c r="X64" i="9"/>
  <c r="X63" i="9"/>
  <c r="AB64" i="9"/>
  <c r="AB63" i="9"/>
  <c r="Q63" i="9"/>
  <c r="Q64" i="9"/>
  <c r="O64" i="9"/>
  <c r="O63" i="9"/>
  <c r="AE64" i="9"/>
  <c r="AE63" i="9"/>
  <c r="M64" i="9"/>
  <c r="M66" i="9" s="1"/>
  <c r="AL64" i="9"/>
  <c r="H38" i="9"/>
  <c r="R64" i="9"/>
  <c r="R66" i="9" s="1"/>
  <c r="S63" i="9"/>
  <c r="S66" i="9" s="1"/>
  <c r="H63" i="9"/>
  <c r="AI63" i="9"/>
  <c r="AI66" i="9" s="1"/>
  <c r="AF63" i="9"/>
  <c r="O14" i="9"/>
  <c r="AI13" i="9"/>
  <c r="AH38" i="9"/>
  <c r="N39" i="9"/>
  <c r="AH39" i="9"/>
  <c r="AD38" i="9"/>
  <c r="AD39" i="9"/>
  <c r="R38" i="9"/>
  <c r="R41" i="9" s="1"/>
  <c r="N38" i="9"/>
  <c r="AA29" i="9"/>
  <c r="O29" i="9"/>
  <c r="V39" i="9"/>
  <c r="S39" i="9"/>
  <c r="E14" i="9"/>
  <c r="E15" i="9"/>
  <c r="E29" i="9" s="1"/>
  <c r="O603" i="9"/>
  <c r="O178" i="8" s="1"/>
  <c r="E628" i="9"/>
  <c r="E185" i="8" s="1"/>
  <c r="AG228" i="9"/>
  <c r="AG73" i="8" s="1"/>
  <c r="I478" i="9"/>
  <c r="I143" i="8" s="1"/>
  <c r="O202" i="9"/>
  <c r="P215" i="9" s="1"/>
  <c r="O229" i="9" s="1"/>
  <c r="F38" i="9"/>
  <c r="F39" i="9"/>
  <c r="M39" i="9"/>
  <c r="M38" i="9"/>
  <c r="Q39" i="9"/>
  <c r="Q38" i="9"/>
  <c r="X39" i="9"/>
  <c r="X38" i="9"/>
  <c r="O38" i="9"/>
  <c r="O39" i="9"/>
  <c r="AB13" i="9"/>
  <c r="AB14" i="9"/>
  <c r="Z38" i="9"/>
  <c r="AE14" i="9"/>
  <c r="V38" i="9"/>
  <c r="U51" i="9"/>
  <c r="U22" i="8" s="1"/>
  <c r="AG29" i="9"/>
  <c r="S13" i="9"/>
  <c r="E177" i="9"/>
  <c r="F190" i="9" s="1"/>
  <c r="E204" i="9" s="1"/>
  <c r="D37" i="8"/>
  <c r="D58" i="8"/>
  <c r="D79" i="8"/>
  <c r="D107" i="8"/>
  <c r="D135" i="8"/>
  <c r="D163" i="8"/>
  <c r="D13" i="9"/>
  <c r="D44" i="8"/>
  <c r="D51" i="8"/>
  <c r="D86" i="8"/>
  <c r="D114" i="8"/>
  <c r="D142" i="8"/>
  <c r="D170" i="8"/>
  <c r="D16" i="8"/>
  <c r="D65" i="8"/>
  <c r="D93" i="8"/>
  <c r="D121" i="8"/>
  <c r="D149" i="8"/>
  <c r="D177" i="8"/>
  <c r="D30" i="8"/>
  <c r="D23" i="8"/>
  <c r="D72" i="8"/>
  <c r="D100" i="8"/>
  <c r="D128" i="8"/>
  <c r="D156" i="8"/>
  <c r="I13" i="9"/>
  <c r="I16" i="9" s="1"/>
  <c r="J89" i="9"/>
  <c r="AK6" i="8"/>
  <c r="B1" i="1"/>
  <c r="F89" i="9"/>
  <c r="E101" i="9"/>
  <c r="E36" i="8" s="1"/>
  <c r="H88" i="9"/>
  <c r="E102" i="9" s="1"/>
  <c r="K89" i="9"/>
  <c r="K88" i="9"/>
  <c r="I101" i="9"/>
  <c r="I36" i="8" s="1"/>
  <c r="Z113" i="9"/>
  <c r="Z114" i="9"/>
  <c r="E139" i="9"/>
  <c r="E153" i="9" s="1"/>
  <c r="E52" i="8" s="1"/>
  <c r="E138" i="9"/>
  <c r="E151" i="9"/>
  <c r="E50" i="8" s="1"/>
  <c r="U29" i="9"/>
  <c r="E39" i="9"/>
  <c r="E38" i="9"/>
  <c r="G39" i="9"/>
  <c r="G38" i="9"/>
  <c r="AL38" i="9"/>
  <c r="AL39" i="9"/>
  <c r="AA14" i="9"/>
  <c r="AA16" i="9" s="1"/>
  <c r="AI14" i="9"/>
  <c r="AC14" i="9"/>
  <c r="AC13" i="9"/>
  <c r="E13" i="9"/>
  <c r="R14" i="9"/>
  <c r="R13" i="9"/>
  <c r="AG26" i="9"/>
  <c r="AG15" i="8" s="1"/>
  <c r="AG13" i="9"/>
  <c r="AG16" i="9" s="1"/>
  <c r="AK14" i="9"/>
  <c r="I29" i="9"/>
  <c r="P39" i="9"/>
  <c r="P38" i="9"/>
  <c r="O51" i="9"/>
  <c r="O22" i="8" s="1"/>
  <c r="AI39" i="9"/>
  <c r="AI38" i="9"/>
  <c r="AK13" i="9"/>
  <c r="AE13" i="9"/>
  <c r="J264" i="9"/>
  <c r="J266" i="9" s="1"/>
  <c r="AA263" i="9"/>
  <c r="V464" i="9"/>
  <c r="V466" i="9" s="1"/>
  <c r="AE463" i="9"/>
  <c r="Y588" i="9"/>
  <c r="U602" i="9" s="1"/>
  <c r="AA601" i="9"/>
  <c r="AA176" i="8" s="1"/>
  <c r="AC588" i="9"/>
  <c r="AF588" i="9"/>
  <c r="N614" i="9"/>
  <c r="R613" i="9"/>
  <c r="O626" i="9"/>
  <c r="O183" i="8" s="1"/>
  <c r="AF614" i="9"/>
  <c r="AA626" i="9"/>
  <c r="AA183" i="8" s="1"/>
  <c r="AF613" i="9"/>
  <c r="AB188" i="9"/>
  <c r="G189" i="9"/>
  <c r="G191" i="9" s="1"/>
  <c r="AH189" i="9"/>
  <c r="AH191" i="9" s="1"/>
  <c r="I189" i="9"/>
  <c r="E213" i="9"/>
  <c r="R289" i="9"/>
  <c r="R291" i="9" s="1"/>
  <c r="O314" i="9"/>
  <c r="AG476" i="9"/>
  <c r="AG141" i="8" s="1"/>
  <c r="X463" i="9"/>
  <c r="U476" i="9"/>
  <c r="U141" i="8" s="1"/>
  <c r="AH464" i="9"/>
  <c r="AE464" i="9"/>
  <c r="O476" i="9"/>
  <c r="O141" i="8" s="1"/>
  <c r="Y613" i="9"/>
  <c r="J314" i="9"/>
  <c r="AB38" i="9"/>
  <c r="AB41" i="9" s="1"/>
  <c r="Y164" i="9"/>
  <c r="U188" i="9"/>
  <c r="U191" i="9" s="1"/>
  <c r="Z364" i="9"/>
  <c r="Z363" i="9"/>
  <c r="E401" i="9"/>
  <c r="H389" i="9"/>
  <c r="U388" i="9"/>
  <c r="U391" i="9" s="1"/>
  <c r="X388" i="9"/>
  <c r="X391" i="9" s="1"/>
  <c r="AA401" i="9"/>
  <c r="AA120" i="8" s="1"/>
  <c r="AG401" i="9"/>
  <c r="AG120" i="8" s="1"/>
  <c r="S414" i="9"/>
  <c r="S416" i="9" s="1"/>
  <c r="Y414" i="9"/>
  <c r="Y416" i="9" s="1"/>
  <c r="AB413" i="9"/>
  <c r="Q438" i="9"/>
  <c r="Q441" i="9" s="1"/>
  <c r="AB438" i="9"/>
  <c r="E476" i="9"/>
  <c r="E141" i="8" s="1"/>
  <c r="F464" i="9"/>
  <c r="I476" i="9"/>
  <c r="I141" i="8" s="1"/>
  <c r="J463" i="9"/>
  <c r="J466" i="9" s="1"/>
  <c r="M463" i="9"/>
  <c r="M466" i="9" s="1"/>
  <c r="O563" i="9"/>
  <c r="O566" i="9" s="1"/>
  <c r="Q563" i="9"/>
  <c r="Q566" i="9" s="1"/>
  <c r="S564" i="9"/>
  <c r="S563" i="9"/>
  <c r="AA563" i="9"/>
  <c r="AA564" i="9"/>
  <c r="AD564" i="9"/>
  <c r="AD566" i="9" s="1"/>
  <c r="F589" i="9"/>
  <c r="E603" i="9" s="1"/>
  <c r="F588" i="9"/>
  <c r="O588" i="9"/>
  <c r="U601" i="9"/>
  <c r="U176" i="8" s="1"/>
  <c r="V589" i="9"/>
  <c r="V591" i="9" s="1"/>
  <c r="R138" i="9"/>
  <c r="AL163" i="9"/>
  <c r="AE188" i="9"/>
  <c r="AB189" i="9"/>
  <c r="AJ188" i="9"/>
  <c r="AJ191" i="9" s="1"/>
  <c r="AA201" i="9"/>
  <c r="AA64" i="8" s="1"/>
  <c r="I201" i="9"/>
  <c r="I64" i="8" s="1"/>
  <c r="AF213" i="9"/>
  <c r="AF216" i="9" s="1"/>
  <c r="AL213" i="9"/>
  <c r="AL216" i="9" s="1"/>
  <c r="AA276" i="9"/>
  <c r="AA85" i="8" s="1"/>
  <c r="O301" i="9"/>
  <c r="O92" i="8" s="1"/>
  <c r="U288" i="9"/>
  <c r="E351" i="9"/>
  <c r="E106" i="8" s="1"/>
  <c r="X464" i="9"/>
  <c r="AA264" i="9"/>
  <c r="AC264" i="9"/>
  <c r="AC266" i="9" s="1"/>
  <c r="AC589" i="9"/>
  <c r="AF589" i="9"/>
  <c r="N613" i="9"/>
  <c r="Y589" i="9"/>
  <c r="Z39" i="9"/>
  <c r="X91" i="9"/>
  <c r="K139" i="9"/>
  <c r="K138" i="9"/>
  <c r="AI139" i="9"/>
  <c r="AI141" i="9" s="1"/>
  <c r="Y314" i="9"/>
  <c r="K338" i="9"/>
  <c r="R338" i="9"/>
  <c r="U351" i="9"/>
  <c r="U106" i="8" s="1"/>
  <c r="Y339" i="9"/>
  <c r="Y341" i="9" s="1"/>
  <c r="H539" i="9"/>
  <c r="E553" i="9" s="1"/>
  <c r="E164" i="8" s="1"/>
  <c r="O539" i="9"/>
  <c r="O541" i="9" s="1"/>
  <c r="AF538" i="9"/>
  <c r="AF541" i="9" s="1"/>
  <c r="AE189" i="9"/>
  <c r="AI213" i="9"/>
  <c r="AI216" i="9" s="1"/>
  <c r="U301" i="9"/>
  <c r="U92" i="8" s="1"/>
  <c r="J313" i="9"/>
  <c r="I326" i="9"/>
  <c r="I99" i="8" s="1"/>
  <c r="S464" i="9"/>
  <c r="Y614" i="9"/>
  <c r="R614" i="9"/>
  <c r="U626" i="9"/>
  <c r="U183" i="8" s="1"/>
  <c r="L264" i="9"/>
  <c r="L266" i="9" s="1"/>
  <c r="K513" i="9"/>
  <c r="I526" i="9"/>
  <c r="I155" i="8" s="1"/>
  <c r="P14" i="9"/>
  <c r="P13" i="9"/>
  <c r="H13" i="9"/>
  <c r="H14" i="9"/>
  <c r="N13" i="9"/>
  <c r="N14" i="9"/>
  <c r="X14" i="9"/>
  <c r="X13" i="9"/>
  <c r="F13" i="9"/>
  <c r="F14" i="9"/>
  <c r="V14" i="9"/>
  <c r="V13" i="9"/>
  <c r="E26" i="9"/>
  <c r="E15" i="8" s="1"/>
  <c r="Q13" i="9"/>
  <c r="Y14" i="9"/>
  <c r="Z13" i="9"/>
  <c r="Z16" i="9" s="1"/>
  <c r="AF13" i="9"/>
  <c r="AJ14" i="9"/>
  <c r="AJ13" i="9"/>
  <c r="I26" i="9"/>
  <c r="I15" i="8" s="1"/>
  <c r="L14" i="9"/>
  <c r="T14" i="9"/>
  <c r="T13" i="9"/>
  <c r="AF14" i="9"/>
  <c r="Q14" i="9"/>
  <c r="M13" i="9"/>
  <c r="M16" i="9" s="1"/>
  <c r="U26" i="9"/>
  <c r="U15" i="8" s="1"/>
  <c r="U14" i="9"/>
  <c r="U13" i="9"/>
  <c r="G14" i="9"/>
  <c r="G16" i="9" s="1"/>
  <c r="J13" i="9"/>
  <c r="J14" i="9"/>
  <c r="O26" i="9"/>
  <c r="O15" i="8" s="1"/>
  <c r="W14" i="9"/>
  <c r="AH14" i="9"/>
  <c r="AL14" i="9"/>
  <c r="AL13" i="9"/>
  <c r="AG278" i="9"/>
  <c r="AG87" i="8" s="1"/>
  <c r="Y13" i="9"/>
  <c r="O13" i="9"/>
  <c r="AH13" i="9"/>
  <c r="W13" i="9"/>
  <c r="AD14" i="9"/>
  <c r="AD16" i="9" s="1"/>
  <c r="L13" i="9"/>
  <c r="AA26" i="9"/>
  <c r="AA15" i="8" s="1"/>
  <c r="K13" i="9"/>
  <c r="K16" i="9" s="1"/>
  <c r="S14" i="9"/>
  <c r="AA51" i="9"/>
  <c r="AA22" i="8" s="1"/>
  <c r="AE39" i="9"/>
  <c r="AE41" i="9" s="1"/>
  <c r="AG51" i="9"/>
  <c r="AG22" i="8" s="1"/>
  <c r="AK38" i="9"/>
  <c r="K63" i="9"/>
  <c r="K64" i="9"/>
  <c r="P63" i="9"/>
  <c r="P64" i="9"/>
  <c r="O76" i="9"/>
  <c r="O29" i="8" s="1"/>
  <c r="AC63" i="9"/>
  <c r="AA76" i="9"/>
  <c r="AA29" i="8" s="1"/>
  <c r="AC64" i="9"/>
  <c r="AG76" i="9"/>
  <c r="AG29" i="8" s="1"/>
  <c r="AK63" i="9"/>
  <c r="AB89" i="9"/>
  <c r="AI88" i="9"/>
  <c r="AI91" i="9" s="1"/>
  <c r="K114" i="9"/>
  <c r="K113" i="9"/>
  <c r="N114" i="9"/>
  <c r="N116" i="9" s="1"/>
  <c r="Q114" i="9"/>
  <c r="Q113" i="9"/>
  <c r="V114" i="9"/>
  <c r="V116" i="9" s="1"/>
  <c r="X114" i="9"/>
  <c r="X113" i="9"/>
  <c r="AG126" i="9"/>
  <c r="AG43" i="8" s="1"/>
  <c r="I139" i="9"/>
  <c r="R139" i="9"/>
  <c r="T139" i="9"/>
  <c r="T138" i="9"/>
  <c r="O176" i="9"/>
  <c r="P163" i="9"/>
  <c r="F189" i="9"/>
  <c r="F188" i="9"/>
  <c r="Y189" i="9"/>
  <c r="U203" i="9" s="1"/>
  <c r="U66" i="8" s="1"/>
  <c r="U201" i="9"/>
  <c r="AG189" i="9"/>
  <c r="AG201" i="9"/>
  <c r="AG64" i="8" s="1"/>
  <c r="AG188" i="9"/>
  <c r="AL188" i="9"/>
  <c r="AL189" i="9"/>
  <c r="Q213" i="9"/>
  <c r="T214" i="9"/>
  <c r="T213" i="9"/>
  <c r="Y213" i="9"/>
  <c r="Y214" i="9"/>
  <c r="AC213" i="9"/>
  <c r="AC214" i="9"/>
  <c r="AK213" i="9"/>
  <c r="AK216" i="9" s="1"/>
  <c r="AG226" i="9"/>
  <c r="AG71" i="8" s="1"/>
  <c r="K239" i="9"/>
  <c r="K238" i="9"/>
  <c r="P238" i="9"/>
  <c r="P239" i="9"/>
  <c r="S238" i="9"/>
  <c r="S241" i="9" s="1"/>
  <c r="X238" i="9"/>
  <c r="X241" i="9" s="1"/>
  <c r="U251" i="9"/>
  <c r="U78" i="8" s="1"/>
  <c r="AA239" i="9"/>
  <c r="AA238" i="9"/>
  <c r="AA251" i="9"/>
  <c r="AA78" i="8" s="1"/>
  <c r="E276" i="9"/>
  <c r="H264" i="9"/>
  <c r="H263" i="9"/>
  <c r="N263" i="9"/>
  <c r="N264" i="9"/>
  <c r="I276" i="9"/>
  <c r="I85" i="8" s="1"/>
  <c r="AE264" i="9"/>
  <c r="AE266" i="9" s="1"/>
  <c r="AG276" i="9"/>
  <c r="AG85" i="8" s="1"/>
  <c r="O289" i="9"/>
  <c r="O288" i="9"/>
  <c r="Y289" i="9"/>
  <c r="AH313" i="9"/>
  <c r="W339" i="9"/>
  <c r="W338" i="9"/>
  <c r="AA338" i="9"/>
  <c r="AA339" i="9"/>
  <c r="AD338" i="9"/>
  <c r="AD339" i="9"/>
  <c r="AG351" i="9"/>
  <c r="AI338" i="9"/>
  <c r="AI339" i="9"/>
  <c r="AG353" i="9" s="1"/>
  <c r="AG108" i="8" s="1"/>
  <c r="E376" i="9"/>
  <c r="F364" i="9"/>
  <c r="I363" i="9"/>
  <c r="I376" i="9"/>
  <c r="I113" i="8" s="1"/>
  <c r="I364" i="9"/>
  <c r="P364" i="9"/>
  <c r="P363" i="9"/>
  <c r="S363" i="9"/>
  <c r="S364" i="9"/>
  <c r="O414" i="9"/>
  <c r="AJ413" i="9"/>
  <c r="AJ416" i="9" s="1"/>
  <c r="AL414" i="9"/>
  <c r="AL413" i="9"/>
  <c r="AK39" i="9"/>
  <c r="S88" i="9"/>
  <c r="AJ114" i="9"/>
  <c r="O139" i="9"/>
  <c r="AI164" i="9"/>
  <c r="AI166" i="9" s="1"/>
  <c r="P164" i="9"/>
  <c r="Y188" i="9"/>
  <c r="AA226" i="9"/>
  <c r="AA71" i="8" s="1"/>
  <c r="W39" i="9"/>
  <c r="W41" i="9" s="1"/>
  <c r="AG101" i="9"/>
  <c r="AG36" i="8" s="1"/>
  <c r="O101" i="9"/>
  <c r="S89" i="9"/>
  <c r="AA101" i="9"/>
  <c r="AA36" i="8" s="1"/>
  <c r="U126" i="9"/>
  <c r="U43" i="8" s="1"/>
  <c r="AJ113" i="9"/>
  <c r="AG176" i="9"/>
  <c r="AG57" i="8" s="1"/>
  <c r="Q214" i="9"/>
  <c r="E51" i="9"/>
  <c r="H39" i="9"/>
  <c r="K38" i="9"/>
  <c r="K39" i="9"/>
  <c r="I51" i="9"/>
  <c r="I22" i="8" s="1"/>
  <c r="S38" i="9"/>
  <c r="U38" i="9"/>
  <c r="U39" i="9"/>
  <c r="I64" i="9"/>
  <c r="I76" i="9"/>
  <c r="L64" i="9"/>
  <c r="Y64" i="9"/>
  <c r="Y66" i="9" s="1"/>
  <c r="AA64" i="9"/>
  <c r="AA66" i="9" s="1"/>
  <c r="Z214" i="9"/>
  <c r="Y264" i="9"/>
  <c r="Y263" i="9"/>
  <c r="U526" i="9"/>
  <c r="U155" i="8" s="1"/>
  <c r="X514" i="9"/>
  <c r="X513" i="9"/>
  <c r="AE514" i="9"/>
  <c r="T538" i="9"/>
  <c r="T539" i="9"/>
  <c r="O551" i="9"/>
  <c r="AB538" i="9"/>
  <c r="AB541" i="9" s="1"/>
  <c r="AA551" i="9"/>
  <c r="AA162" i="8" s="1"/>
  <c r="E576" i="9"/>
  <c r="F564" i="9"/>
  <c r="F563" i="9"/>
  <c r="H564" i="9"/>
  <c r="H563" i="9"/>
  <c r="I576" i="9"/>
  <c r="I169" i="8" s="1"/>
  <c r="J564" i="9"/>
  <c r="L63" i="9"/>
  <c r="Z213" i="9"/>
  <c r="Z216" i="9" s="1"/>
  <c r="L38" i="9"/>
  <c r="T38" i="9"/>
  <c r="T39" i="9"/>
  <c r="AA39" i="9"/>
  <c r="AA41" i="9" s="1"/>
  <c r="AJ138" i="9"/>
  <c r="AJ139" i="9"/>
  <c r="T164" i="9"/>
  <c r="AJ164" i="9"/>
  <c r="AJ166" i="9" s="1"/>
  <c r="W188" i="9"/>
  <c r="W191" i="9" s="1"/>
  <c r="AA314" i="9"/>
  <c r="AJ38" i="9"/>
  <c r="AJ39" i="9"/>
  <c r="W89" i="9"/>
  <c r="W91" i="9" s="1"/>
  <c r="Y89" i="9"/>
  <c r="Y91" i="9" s="1"/>
  <c r="AL113" i="9"/>
  <c r="AL114" i="9"/>
  <c r="J213" i="9"/>
  <c r="J214" i="9"/>
  <c r="Z238" i="9"/>
  <c r="Z239" i="9"/>
  <c r="K264" i="9"/>
  <c r="K266" i="9" s="1"/>
  <c r="I227" i="9" l="1"/>
  <c r="R566" i="9"/>
  <c r="F316" i="9"/>
  <c r="E178" i="9"/>
  <c r="E59" i="8" s="1"/>
  <c r="AG603" i="9"/>
  <c r="AG178" i="8" s="1"/>
  <c r="AA403" i="9"/>
  <c r="AA122" i="8" s="1"/>
  <c r="AL466" i="9"/>
  <c r="U253" i="9"/>
  <c r="U80" i="8" s="1"/>
  <c r="O253" i="9"/>
  <c r="O80" i="8" s="1"/>
  <c r="O278" i="9"/>
  <c r="O87" i="8" s="1"/>
  <c r="I528" i="9"/>
  <c r="I157" i="8" s="1"/>
  <c r="O353" i="9"/>
  <c r="O108" i="8" s="1"/>
  <c r="U403" i="9"/>
  <c r="U122" i="8" s="1"/>
  <c r="AG253" i="9"/>
  <c r="AG80" i="8" s="1"/>
  <c r="E303" i="9"/>
  <c r="E94" i="8" s="1"/>
  <c r="AA428" i="9"/>
  <c r="AA129" i="8" s="1"/>
  <c r="I127" i="9"/>
  <c r="J140" i="9" s="1"/>
  <c r="I154" i="9" s="1"/>
  <c r="AC541" i="9"/>
  <c r="AA555" i="9" s="1"/>
  <c r="AA165" i="8" s="1"/>
  <c r="I516" i="9"/>
  <c r="E328" i="9"/>
  <c r="E101" i="8" s="1"/>
  <c r="AA228" i="9"/>
  <c r="AA73" i="8" s="1"/>
  <c r="AI491" i="9"/>
  <c r="AG505" i="9" s="1"/>
  <c r="AG151" i="8" s="1"/>
  <c r="AA327" i="9"/>
  <c r="AA100" i="8" s="1"/>
  <c r="M266" i="9"/>
  <c r="U278" i="9"/>
  <c r="U87" i="8" s="1"/>
  <c r="O628" i="9"/>
  <c r="O185" i="8" s="1"/>
  <c r="I416" i="9"/>
  <c r="X366" i="9"/>
  <c r="W516" i="9"/>
  <c r="AJ541" i="9"/>
  <c r="AA152" i="9"/>
  <c r="AB165" i="9" s="1"/>
  <c r="AA179" i="9" s="1"/>
  <c r="O478" i="9"/>
  <c r="O143" i="8" s="1"/>
  <c r="AG553" i="9"/>
  <c r="AG164" i="8" s="1"/>
  <c r="I403" i="9"/>
  <c r="I122" i="8" s="1"/>
  <c r="T16" i="9"/>
  <c r="AA453" i="9"/>
  <c r="AA136" i="8" s="1"/>
  <c r="W466" i="9"/>
  <c r="M391" i="9"/>
  <c r="I405" i="9" s="1"/>
  <c r="I123" i="8" s="1"/>
  <c r="AA178" i="9"/>
  <c r="AA59" i="8" s="1"/>
  <c r="O127" i="9"/>
  <c r="P140" i="9" s="1"/>
  <c r="O154" i="9" s="1"/>
  <c r="AG516" i="9"/>
  <c r="E527" i="9"/>
  <c r="E156" i="8" s="1"/>
  <c r="AF591" i="9"/>
  <c r="O552" i="9"/>
  <c r="P565" i="9" s="1"/>
  <c r="O579" i="9" s="1"/>
  <c r="AG177" i="9"/>
  <c r="AG58" i="8" s="1"/>
  <c r="I527" i="9"/>
  <c r="I156" i="8" s="1"/>
  <c r="AG602" i="9"/>
  <c r="AG177" i="8" s="1"/>
  <c r="U302" i="9"/>
  <c r="V315" i="9" s="1"/>
  <c r="U329" i="9" s="1"/>
  <c r="U627" i="9"/>
  <c r="U184" i="8" s="1"/>
  <c r="I602" i="9"/>
  <c r="I177" i="8" s="1"/>
  <c r="AA402" i="9"/>
  <c r="AA121" i="8" s="1"/>
  <c r="I277" i="9"/>
  <c r="J290" i="9" s="1"/>
  <c r="I304" i="9" s="1"/>
  <c r="U91" i="9"/>
  <c r="U105" i="9" s="1"/>
  <c r="U39" i="8" s="1"/>
  <c r="E277" i="9"/>
  <c r="E86" i="8" s="1"/>
  <c r="AA102" i="9"/>
  <c r="AA37" i="8" s="1"/>
  <c r="E352" i="9"/>
  <c r="E107" i="8" s="1"/>
  <c r="E402" i="9"/>
  <c r="F415" i="9" s="1"/>
  <c r="E429" i="9" s="1"/>
  <c r="AA177" i="9"/>
  <c r="AB190" i="9" s="1"/>
  <c r="AA204" i="9" s="1"/>
  <c r="AG502" i="9"/>
  <c r="AH515" i="9" s="1"/>
  <c r="AG529" i="9" s="1"/>
  <c r="O477" i="9"/>
  <c r="P490" i="9" s="1"/>
  <c r="O504" i="9" s="1"/>
  <c r="E528" i="9"/>
  <c r="E157" i="8" s="1"/>
  <c r="O627" i="9"/>
  <c r="O184" i="8" s="1"/>
  <c r="I566" i="9"/>
  <c r="E552" i="9"/>
  <c r="F565" i="9" s="1"/>
  <c r="E579" i="9" s="1"/>
  <c r="Y541" i="9"/>
  <c r="AK516" i="9"/>
  <c r="U502" i="9"/>
  <c r="V515" i="9" s="1"/>
  <c r="U529" i="9" s="1"/>
  <c r="S491" i="9"/>
  <c r="AI466" i="9"/>
  <c r="AG452" i="9"/>
  <c r="AG135" i="8" s="1"/>
  <c r="X441" i="9"/>
  <c r="U455" i="9" s="1"/>
  <c r="U137" i="8" s="1"/>
  <c r="AC441" i="9"/>
  <c r="U453" i="9"/>
  <c r="U136" i="8" s="1"/>
  <c r="AA441" i="9"/>
  <c r="AA378" i="9"/>
  <c r="AA115" i="8" s="1"/>
  <c r="M366" i="9"/>
  <c r="AE341" i="9"/>
  <c r="U352" i="9"/>
  <c r="V365" i="9" s="1"/>
  <c r="U379" i="9" s="1"/>
  <c r="U353" i="9"/>
  <c r="U108" i="8" s="1"/>
  <c r="S316" i="9"/>
  <c r="G316" i="9"/>
  <c r="E330" i="9" s="1"/>
  <c r="E102" i="8" s="1"/>
  <c r="AG328" i="9"/>
  <c r="AG101" i="8" s="1"/>
  <c r="AB315" i="9"/>
  <c r="AA329" i="9" s="1"/>
  <c r="AA93" i="8"/>
  <c r="G291" i="9"/>
  <c r="E305" i="9" s="1"/>
  <c r="E95" i="8" s="1"/>
  <c r="AG303" i="9"/>
  <c r="AG94" i="8" s="1"/>
  <c r="AG277" i="9"/>
  <c r="AG86" i="8" s="1"/>
  <c r="Q241" i="9"/>
  <c r="AA253" i="9"/>
  <c r="AA80" i="8" s="1"/>
  <c r="E253" i="9"/>
  <c r="E80" i="8" s="1"/>
  <c r="E203" i="9"/>
  <c r="E66" i="8" s="1"/>
  <c r="O203" i="9"/>
  <c r="O66" i="8" s="1"/>
  <c r="L191" i="9"/>
  <c r="AA166" i="9"/>
  <c r="O177" i="9"/>
  <c r="O58" i="8" s="1"/>
  <c r="U177" i="9"/>
  <c r="V190" i="9" s="1"/>
  <c r="U204" i="9" s="1"/>
  <c r="U155" i="9"/>
  <c r="U53" i="8" s="1"/>
  <c r="AJ116" i="9"/>
  <c r="E377" i="9"/>
  <c r="E114" i="8" s="1"/>
  <c r="E202" i="9"/>
  <c r="F215" i="9" s="1"/>
  <c r="E229" i="9" s="1"/>
  <c r="AE66" i="9"/>
  <c r="AA628" i="9"/>
  <c r="AA185" i="8" s="1"/>
  <c r="AG628" i="9"/>
  <c r="AG185" i="8" s="1"/>
  <c r="O602" i="9"/>
  <c r="P615" i="9" s="1"/>
  <c r="O629" i="9" s="1"/>
  <c r="AG605" i="9"/>
  <c r="AG179" i="8" s="1"/>
  <c r="AC566" i="9"/>
  <c r="W541" i="9"/>
  <c r="O528" i="9"/>
  <c r="O157" i="8" s="1"/>
  <c r="O527" i="9"/>
  <c r="P540" i="9" s="1"/>
  <c r="O554" i="9" s="1"/>
  <c r="U528" i="9"/>
  <c r="U157" i="8" s="1"/>
  <c r="AA527" i="9"/>
  <c r="AB540" i="9" s="1"/>
  <c r="AA554" i="9" s="1"/>
  <c r="V491" i="9"/>
  <c r="I503" i="9"/>
  <c r="I150" i="8" s="1"/>
  <c r="O502" i="9"/>
  <c r="P515" i="9" s="1"/>
  <c r="O529" i="9" s="1"/>
  <c r="AA502" i="9"/>
  <c r="AA149" i="8" s="1"/>
  <c r="AA491" i="9"/>
  <c r="H491" i="9"/>
  <c r="E505" i="9" s="1"/>
  <c r="E151" i="8" s="1"/>
  <c r="AG477" i="9"/>
  <c r="AG142" i="8" s="1"/>
  <c r="AA478" i="9"/>
  <c r="AA143" i="8" s="1"/>
  <c r="AA466" i="9"/>
  <c r="AG453" i="9"/>
  <c r="AG136" i="8" s="1"/>
  <c r="F416" i="9"/>
  <c r="E430" i="9" s="1"/>
  <c r="E130" i="8" s="1"/>
  <c r="AI416" i="9"/>
  <c r="AG352" i="9"/>
  <c r="AH365" i="9" s="1"/>
  <c r="AG379" i="9" s="1"/>
  <c r="E341" i="9"/>
  <c r="E355" i="9" s="1"/>
  <c r="E109" i="8" s="1"/>
  <c r="Q341" i="9"/>
  <c r="O327" i="9"/>
  <c r="P340" i="9" s="1"/>
  <c r="O354" i="9" s="1"/>
  <c r="AG327" i="9"/>
  <c r="AG100" i="8" s="1"/>
  <c r="AI316" i="9"/>
  <c r="J316" i="9"/>
  <c r="O302" i="9"/>
  <c r="O93" i="8" s="1"/>
  <c r="I302" i="9"/>
  <c r="J315" i="9" s="1"/>
  <c r="I329" i="9" s="1"/>
  <c r="I303" i="9"/>
  <c r="I94" i="8" s="1"/>
  <c r="AK266" i="9"/>
  <c r="AG280" i="9" s="1"/>
  <c r="AG88" i="8" s="1"/>
  <c r="E228" i="9"/>
  <c r="E73" i="8" s="1"/>
  <c r="U153" i="9"/>
  <c r="U52" i="8" s="1"/>
  <c r="AA128" i="9"/>
  <c r="AA45" i="8" s="1"/>
  <c r="AF91" i="9"/>
  <c r="E103" i="9"/>
  <c r="E38" i="8" s="1"/>
  <c r="AB16" i="9"/>
  <c r="U628" i="9"/>
  <c r="U185" i="8" s="1"/>
  <c r="AG630" i="9"/>
  <c r="AG186" i="8" s="1"/>
  <c r="O103" i="9"/>
  <c r="O38" i="8" s="1"/>
  <c r="AA341" i="9"/>
  <c r="AA427" i="9"/>
  <c r="AB440" i="9" s="1"/>
  <c r="AA454" i="9" s="1"/>
  <c r="E427" i="9"/>
  <c r="F440" i="9" s="1"/>
  <c r="E454" i="9" s="1"/>
  <c r="AG627" i="9"/>
  <c r="AG184" i="8" s="1"/>
  <c r="U503" i="9"/>
  <c r="U150" i="8" s="1"/>
  <c r="AG578" i="9"/>
  <c r="AG171" i="8" s="1"/>
  <c r="AG141" i="9"/>
  <c r="E503" i="9"/>
  <c r="E150" i="8" s="1"/>
  <c r="E627" i="9"/>
  <c r="E184" i="8" s="1"/>
  <c r="L491" i="9"/>
  <c r="I505" i="9" s="1"/>
  <c r="I151" i="8" s="1"/>
  <c r="AE166" i="9"/>
  <c r="AA252" i="9"/>
  <c r="AB265" i="9" s="1"/>
  <c r="AA279" i="9" s="1"/>
  <c r="I153" i="9"/>
  <c r="I52" i="8" s="1"/>
  <c r="U152" i="9"/>
  <c r="U51" i="8" s="1"/>
  <c r="AG478" i="9"/>
  <c r="AG143" i="8" s="1"/>
  <c r="T166" i="9"/>
  <c r="S41" i="9"/>
  <c r="Y191" i="9"/>
  <c r="U205" i="9" s="1"/>
  <c r="U67" i="8" s="1"/>
  <c r="E278" i="9"/>
  <c r="E87" i="8" s="1"/>
  <c r="O352" i="9"/>
  <c r="P365" i="9" s="1"/>
  <c r="O379" i="9" s="1"/>
  <c r="I628" i="9"/>
  <c r="AG153" i="9"/>
  <c r="AG52" i="8" s="1"/>
  <c r="I578" i="9"/>
  <c r="I171" i="8" s="1"/>
  <c r="AA528" i="9"/>
  <c r="AA157" i="8" s="1"/>
  <c r="U277" i="9"/>
  <c r="V290" i="9" s="1"/>
  <c r="U304" i="9" s="1"/>
  <c r="AG428" i="9"/>
  <c r="AG129" i="8" s="1"/>
  <c r="U127" i="9"/>
  <c r="U44" i="8" s="1"/>
  <c r="AM301" i="9"/>
  <c r="O16" i="9"/>
  <c r="AM176" i="8"/>
  <c r="O578" i="9"/>
  <c r="O171" i="8" s="1"/>
  <c r="U477" i="9"/>
  <c r="V490" i="9" s="1"/>
  <c r="U504" i="9" s="1"/>
  <c r="O328" i="9"/>
  <c r="O101" i="8" s="1"/>
  <c r="AG252" i="9"/>
  <c r="AH265" i="9" s="1"/>
  <c r="AG279" i="9" s="1"/>
  <c r="AA477" i="9"/>
  <c r="AB490" i="9" s="1"/>
  <c r="AA504" i="9" s="1"/>
  <c r="E152" i="9"/>
  <c r="F165" i="9" s="1"/>
  <c r="E179" i="9" s="1"/>
  <c r="AG577" i="9"/>
  <c r="AH590" i="9" s="1"/>
  <c r="AG604" i="9" s="1"/>
  <c r="AG528" i="9"/>
  <c r="AG157" i="8" s="1"/>
  <c r="Q291" i="9"/>
  <c r="I428" i="9"/>
  <c r="I129" i="8" s="1"/>
  <c r="T391" i="9"/>
  <c r="AC241" i="9"/>
  <c r="M91" i="9"/>
  <c r="Z491" i="9"/>
  <c r="AB341" i="9"/>
  <c r="AE316" i="9"/>
  <c r="K316" i="9"/>
  <c r="O516" i="9"/>
  <c r="AA416" i="9"/>
  <c r="K291" i="9"/>
  <c r="X516" i="9"/>
  <c r="E58" i="8"/>
  <c r="AK291" i="9"/>
  <c r="AG305" i="9" s="1"/>
  <c r="AG95" i="8" s="1"/>
  <c r="K541" i="9"/>
  <c r="S516" i="9"/>
  <c r="R266" i="9"/>
  <c r="AK441" i="9"/>
  <c r="H66" i="9"/>
  <c r="R541" i="9"/>
  <c r="F566" i="9"/>
  <c r="AH16" i="9"/>
  <c r="N241" i="9"/>
  <c r="F241" i="9"/>
  <c r="E255" i="9" s="1"/>
  <c r="E81" i="8" s="1"/>
  <c r="AA391" i="9"/>
  <c r="AA405" i="9" s="1"/>
  <c r="AA123" i="8" s="1"/>
  <c r="AC66" i="9"/>
  <c r="Q66" i="9"/>
  <c r="K616" i="9"/>
  <c r="H116" i="9"/>
  <c r="E130" i="9" s="1"/>
  <c r="E46" i="8" s="1"/>
  <c r="AJ391" i="9"/>
  <c r="AK466" i="9"/>
  <c r="T491" i="9"/>
  <c r="T141" i="9"/>
  <c r="H91" i="9"/>
  <c r="O66" i="9"/>
  <c r="AB66" i="9"/>
  <c r="Z66" i="9"/>
  <c r="AI516" i="9"/>
  <c r="O41" i="9"/>
  <c r="Q41" i="9"/>
  <c r="G516" i="9"/>
  <c r="M341" i="9"/>
  <c r="M441" i="9"/>
  <c r="I455" i="9" s="1"/>
  <c r="I137" i="8" s="1"/>
  <c r="AA291" i="9"/>
  <c r="AA305" i="9" s="1"/>
  <c r="AA95" i="8" s="1"/>
  <c r="Z241" i="9"/>
  <c r="U255" i="9" s="1"/>
  <c r="U81" i="8" s="1"/>
  <c r="Y216" i="9"/>
  <c r="U230" i="9" s="1"/>
  <c r="U74" i="8" s="1"/>
  <c r="AA103" i="9"/>
  <c r="AA38" i="8" s="1"/>
  <c r="P66" i="9"/>
  <c r="U452" i="9"/>
  <c r="U553" i="9"/>
  <c r="U164" i="8" s="1"/>
  <c r="AJ66" i="9"/>
  <c r="O503" i="9"/>
  <c r="O150" i="8" s="1"/>
  <c r="AM148" i="8"/>
  <c r="T516" i="9"/>
  <c r="J541" i="9"/>
  <c r="E391" i="9"/>
  <c r="AL116" i="9"/>
  <c r="L41" i="9"/>
  <c r="O303" i="9"/>
  <c r="O94" i="8" s="1"/>
  <c r="P241" i="9"/>
  <c r="I228" i="9"/>
  <c r="O153" i="9"/>
  <c r="O52" i="8" s="1"/>
  <c r="T216" i="9"/>
  <c r="O128" i="9"/>
  <c r="O45" i="8" s="1"/>
  <c r="AA77" i="9"/>
  <c r="AB90" i="9" s="1"/>
  <c r="AA104" i="9" s="1"/>
  <c r="I352" i="9"/>
  <c r="I107" i="8" s="1"/>
  <c r="AB191" i="9"/>
  <c r="AG527" i="9"/>
  <c r="AG156" i="8" s="1"/>
  <c r="E452" i="9"/>
  <c r="F465" i="9" s="1"/>
  <c r="E479" i="9" s="1"/>
  <c r="I603" i="9"/>
  <c r="I178" i="8" s="1"/>
  <c r="AL66" i="9"/>
  <c r="X66" i="9"/>
  <c r="J66" i="9"/>
  <c r="AG402" i="9"/>
  <c r="AH415" i="9" s="1"/>
  <c r="AG429" i="9" s="1"/>
  <c r="O453" i="9"/>
  <c r="O136" i="8" s="1"/>
  <c r="M541" i="9"/>
  <c r="L66" i="9"/>
  <c r="AJ16" i="9"/>
  <c r="I627" i="9"/>
  <c r="I184" i="8" s="1"/>
  <c r="I427" i="9"/>
  <c r="J440" i="9" s="1"/>
  <c r="I454" i="9" s="1"/>
  <c r="AA503" i="9"/>
  <c r="AA150" i="8" s="1"/>
  <c r="AF66" i="9"/>
  <c r="U66" i="9"/>
  <c r="I41" i="9"/>
  <c r="AG403" i="9"/>
  <c r="AG122" i="8" s="1"/>
  <c r="AJ41" i="9"/>
  <c r="AB91" i="9"/>
  <c r="AA105" i="9" s="1"/>
  <c r="AA39" i="8" s="1"/>
  <c r="K66" i="9"/>
  <c r="AF16" i="9"/>
  <c r="Y591" i="9"/>
  <c r="U605" i="9" s="1"/>
  <c r="U179" i="8" s="1"/>
  <c r="S566" i="9"/>
  <c r="O580" i="9" s="1"/>
  <c r="O172" i="8" s="1"/>
  <c r="AG66" i="9"/>
  <c r="AG103" i="9"/>
  <c r="AG38" i="8" s="1"/>
  <c r="T91" i="9"/>
  <c r="AG91" i="9"/>
  <c r="AG105" i="9" s="1"/>
  <c r="AG39" i="8" s="1"/>
  <c r="AC116" i="9"/>
  <c r="AA130" i="9" s="1"/>
  <c r="AA46" i="8" s="1"/>
  <c r="I178" i="9"/>
  <c r="I59" i="8" s="1"/>
  <c r="Q191" i="9"/>
  <c r="O205" i="9" s="1"/>
  <c r="O67" i="8" s="1"/>
  <c r="P391" i="9"/>
  <c r="E477" i="9"/>
  <c r="Q491" i="9"/>
  <c r="AC516" i="9"/>
  <c r="Z566" i="9"/>
  <c r="U580" i="9" s="1"/>
  <c r="U172" i="8" s="1"/>
  <c r="E453" i="9"/>
  <c r="E136" i="8" s="1"/>
  <c r="V16" i="9"/>
  <c r="AE191" i="9"/>
  <c r="R16" i="9"/>
  <c r="K91" i="9"/>
  <c r="I103" i="9"/>
  <c r="I38" i="8" s="1"/>
  <c r="G166" i="9"/>
  <c r="E180" i="9" s="1"/>
  <c r="E60" i="8" s="1"/>
  <c r="AL166" i="9"/>
  <c r="AG180" i="9" s="1"/>
  <c r="AG60" i="8" s="1"/>
  <c r="Q141" i="9"/>
  <c r="N166" i="9"/>
  <c r="O416" i="9"/>
  <c r="O430" i="9" s="1"/>
  <c r="AA553" i="9"/>
  <c r="AA164" i="8" s="1"/>
  <c r="AK116" i="9"/>
  <c r="H566" i="9"/>
  <c r="AL416" i="9"/>
  <c r="AG191" i="9"/>
  <c r="R141" i="9"/>
  <c r="AF616" i="9"/>
  <c r="AC591" i="9"/>
  <c r="AD41" i="9"/>
  <c r="I66" i="9"/>
  <c r="Q91" i="9"/>
  <c r="AG241" i="9"/>
  <c r="AG255" i="9" s="1"/>
  <c r="AG81" i="8" s="1"/>
  <c r="O266" i="9"/>
  <c r="E516" i="9"/>
  <c r="AB616" i="9"/>
  <c r="AM127" i="8"/>
  <c r="U41" i="9"/>
  <c r="K41" i="9"/>
  <c r="AL16" i="9"/>
  <c r="X16" i="9"/>
  <c r="H16" i="9"/>
  <c r="E41" i="9"/>
  <c r="U16" i="9"/>
  <c r="AK41" i="9"/>
  <c r="P16" i="9"/>
  <c r="AI41" i="9"/>
  <c r="AC16" i="9"/>
  <c r="G41" i="9"/>
  <c r="V41" i="9"/>
  <c r="X41" i="9"/>
  <c r="M41" i="9"/>
  <c r="N41" i="9"/>
  <c r="AI16" i="9"/>
  <c r="Y16" i="9"/>
  <c r="AE16" i="9"/>
  <c r="W16" i="9"/>
  <c r="T41" i="9"/>
  <c r="Q16" i="9"/>
  <c r="Z41" i="9"/>
  <c r="AK16" i="9"/>
  <c r="P41" i="9"/>
  <c r="AL41" i="9"/>
  <c r="F41" i="9"/>
  <c r="AH41" i="9"/>
  <c r="AF41" i="9"/>
  <c r="O291" i="9"/>
  <c r="R341" i="9"/>
  <c r="W491" i="9"/>
  <c r="U427" i="9"/>
  <c r="U128" i="8" s="1"/>
  <c r="AD141" i="9"/>
  <c r="AA155" i="9" s="1"/>
  <c r="AA53" i="8" s="1"/>
  <c r="N266" i="9"/>
  <c r="AL191" i="9"/>
  <c r="F191" i="9"/>
  <c r="E205" i="9" s="1"/>
  <c r="E67" i="8" s="1"/>
  <c r="X116" i="9"/>
  <c r="AG102" i="9"/>
  <c r="AG37" i="8" s="1"/>
  <c r="I202" i="9"/>
  <c r="I65" i="8" s="1"/>
  <c r="E100" i="8"/>
  <c r="E77" i="9"/>
  <c r="E30" i="8" s="1"/>
  <c r="K341" i="9"/>
  <c r="AE466" i="9"/>
  <c r="O452" i="9"/>
  <c r="O135" i="8" s="1"/>
  <c r="AA127" i="9"/>
  <c r="AA44" i="8" s="1"/>
  <c r="I102" i="9"/>
  <c r="J115" i="9" s="1"/>
  <c r="I129" i="9" s="1"/>
  <c r="J291" i="9"/>
  <c r="P516" i="9"/>
  <c r="AG552" i="9"/>
  <c r="AH565" i="9" s="1"/>
  <c r="AG579" i="9" s="1"/>
  <c r="U552" i="9"/>
  <c r="V565" i="9" s="1"/>
  <c r="U579" i="9" s="1"/>
  <c r="S16" i="9"/>
  <c r="O277" i="9"/>
  <c r="P290" i="9" s="1"/>
  <c r="O304" i="9" s="1"/>
  <c r="H41" i="9"/>
  <c r="I327" i="9"/>
  <c r="J340" i="9" s="1"/>
  <c r="I354" i="9" s="1"/>
  <c r="AA377" i="9"/>
  <c r="AA114" i="8" s="1"/>
  <c r="I577" i="9"/>
  <c r="I170" i="8" s="1"/>
  <c r="I177" i="9"/>
  <c r="J190" i="9" s="1"/>
  <c r="I204" i="9" s="1"/>
  <c r="U577" i="9"/>
  <c r="U170" i="8" s="1"/>
  <c r="U327" i="9"/>
  <c r="V340" i="9" s="1"/>
  <c r="U354" i="9" s="1"/>
  <c r="X316" i="9"/>
  <c r="AG377" i="9"/>
  <c r="AG114" i="8" s="1"/>
  <c r="K591" i="9"/>
  <c r="I605" i="9" s="1"/>
  <c r="I179" i="8" s="1"/>
  <c r="P366" i="9"/>
  <c r="G42" i="9"/>
  <c r="G45" i="9" s="1"/>
  <c r="J367" i="9"/>
  <c r="F367" i="9"/>
  <c r="I367" i="9"/>
  <c r="E367" i="9"/>
  <c r="G367" i="9"/>
  <c r="H367" i="9"/>
  <c r="AG378" i="9"/>
  <c r="AG115" i="8" s="1"/>
  <c r="I378" i="9"/>
  <c r="I115" i="8" s="1"/>
  <c r="U378" i="9"/>
  <c r="U115" i="8" s="1"/>
  <c r="O402" i="9"/>
  <c r="P415" i="9" s="1"/>
  <c r="O429" i="9" s="1"/>
  <c r="O403" i="9"/>
  <c r="O122" i="8" s="1"/>
  <c r="I402" i="9"/>
  <c r="J415" i="9" s="1"/>
  <c r="I429" i="9" s="1"/>
  <c r="S366" i="9"/>
  <c r="E403" i="9"/>
  <c r="E122" i="8" s="1"/>
  <c r="H616" i="9"/>
  <c r="E630" i="9" s="1"/>
  <c r="E186" i="8" s="1"/>
  <c r="H541" i="9"/>
  <c r="E555" i="9" s="1"/>
  <c r="E165" i="8" s="1"/>
  <c r="H391" i="9"/>
  <c r="H266" i="9"/>
  <c r="E280" i="9" s="1"/>
  <c r="E88" i="8" s="1"/>
  <c r="E127" i="9"/>
  <c r="E44" i="8" s="1"/>
  <c r="N616" i="9"/>
  <c r="AA627" i="9"/>
  <c r="AA184" i="8" s="1"/>
  <c r="Y616" i="9"/>
  <c r="U630" i="9" s="1"/>
  <c r="U186" i="8" s="1"/>
  <c r="R616" i="9"/>
  <c r="O630" i="9" s="1"/>
  <c r="O186" i="8" s="1"/>
  <c r="E602" i="9"/>
  <c r="E177" i="8" s="1"/>
  <c r="F591" i="9"/>
  <c r="O591" i="9"/>
  <c r="O605" i="9" s="1"/>
  <c r="E566" i="9"/>
  <c r="AG580" i="9"/>
  <c r="AG172" i="8" s="1"/>
  <c r="AA577" i="9"/>
  <c r="AB590" i="9" s="1"/>
  <c r="AA604" i="9" s="1"/>
  <c r="AA566" i="9"/>
  <c r="J566" i="9"/>
  <c r="I552" i="9"/>
  <c r="AK541" i="9"/>
  <c r="T541" i="9"/>
  <c r="I553" i="9"/>
  <c r="I164" i="8" s="1"/>
  <c r="AE516" i="9"/>
  <c r="U527" i="9"/>
  <c r="V540" i="9" s="1"/>
  <c r="U554" i="9" s="1"/>
  <c r="K516" i="9"/>
  <c r="O491" i="9"/>
  <c r="AF491" i="9"/>
  <c r="AM501" i="9"/>
  <c r="E478" i="9"/>
  <c r="E143" i="8" s="1"/>
  <c r="F466" i="9"/>
  <c r="X466" i="9"/>
  <c r="U480" i="9" s="1"/>
  <c r="U144" i="8" s="1"/>
  <c r="AH466" i="9"/>
  <c r="S466" i="9"/>
  <c r="O480" i="9" s="1"/>
  <c r="AM476" i="9"/>
  <c r="I480" i="9"/>
  <c r="I144" i="8" s="1"/>
  <c r="E134" i="8"/>
  <c r="AM134" i="8" s="1"/>
  <c r="AM451" i="9"/>
  <c r="AA452" i="9"/>
  <c r="AA135" i="8" s="1"/>
  <c r="AB441" i="9"/>
  <c r="E455" i="9"/>
  <c r="E137" i="8" s="1"/>
  <c r="I453" i="9"/>
  <c r="AI441" i="9"/>
  <c r="AB416" i="9"/>
  <c r="AM426" i="9"/>
  <c r="U428" i="9"/>
  <c r="U129" i="8" s="1"/>
  <c r="O427" i="9"/>
  <c r="P440" i="9" s="1"/>
  <c r="O454" i="9" s="1"/>
  <c r="J416" i="9"/>
  <c r="AI391" i="9"/>
  <c r="AA380" i="9"/>
  <c r="AA116" i="8" s="1"/>
  <c r="U377" i="9"/>
  <c r="U114" i="8" s="1"/>
  <c r="Z366" i="9"/>
  <c r="AL366" i="9"/>
  <c r="I377" i="9"/>
  <c r="J390" i="9" s="1"/>
  <c r="I404" i="9" s="1"/>
  <c r="I366" i="9"/>
  <c r="E378" i="9"/>
  <c r="E115" i="8" s="1"/>
  <c r="F366" i="9"/>
  <c r="W341" i="9"/>
  <c r="AD341" i="9"/>
  <c r="AI341" i="9"/>
  <c r="AG355" i="9" s="1"/>
  <c r="AG109" i="8" s="1"/>
  <c r="U328" i="9"/>
  <c r="U101" i="8" s="1"/>
  <c r="Y316" i="9"/>
  <c r="AA328" i="9"/>
  <c r="AA101" i="8" s="1"/>
  <c r="AA316" i="9"/>
  <c r="Z316" i="9"/>
  <c r="O316" i="9"/>
  <c r="I328" i="9"/>
  <c r="I101" i="8" s="1"/>
  <c r="AH316" i="9"/>
  <c r="U303" i="9"/>
  <c r="U94" i="8" s="1"/>
  <c r="Y291" i="9"/>
  <c r="AG302" i="9"/>
  <c r="AG93" i="8" s="1"/>
  <c r="W291" i="9"/>
  <c r="AA303" i="9"/>
  <c r="AA94" i="8" s="1"/>
  <c r="U291" i="9"/>
  <c r="Y266" i="9"/>
  <c r="U280" i="9" s="1"/>
  <c r="U88" i="8" s="1"/>
  <c r="AA277" i="9"/>
  <c r="AA86" i="8" s="1"/>
  <c r="AA266" i="9"/>
  <c r="AA241" i="9"/>
  <c r="I253" i="9"/>
  <c r="I80" i="8" s="1"/>
  <c r="I252" i="9"/>
  <c r="I79" i="8" s="1"/>
  <c r="K241" i="9"/>
  <c r="AC216" i="9"/>
  <c r="AA230" i="9" s="1"/>
  <c r="AA74" i="8" s="1"/>
  <c r="Q216" i="9"/>
  <c r="E227" i="9"/>
  <c r="F240" i="9" s="1"/>
  <c r="E254" i="9" s="1"/>
  <c r="E216" i="9"/>
  <c r="J216" i="9"/>
  <c r="I230" i="9" s="1"/>
  <c r="I203" i="9"/>
  <c r="I66" i="8" s="1"/>
  <c r="I191" i="9"/>
  <c r="K166" i="9"/>
  <c r="P166" i="9"/>
  <c r="U178" i="9"/>
  <c r="U59" i="8" s="1"/>
  <c r="Y166" i="9"/>
  <c r="AG152" i="9"/>
  <c r="AH165" i="9" s="1"/>
  <c r="AG179" i="9" s="1"/>
  <c r="O141" i="9"/>
  <c r="AJ141" i="9"/>
  <c r="AM151" i="9"/>
  <c r="I152" i="9"/>
  <c r="J165" i="9" s="1"/>
  <c r="I179" i="9" s="1"/>
  <c r="K141" i="9"/>
  <c r="E141" i="9"/>
  <c r="E155" i="9" s="1"/>
  <c r="E53" i="8" s="1"/>
  <c r="I141" i="9"/>
  <c r="Q116" i="9"/>
  <c r="O130" i="9" s="1"/>
  <c r="O46" i="8" s="1"/>
  <c r="K116" i="9"/>
  <c r="I130" i="9" s="1"/>
  <c r="Z116" i="9"/>
  <c r="N91" i="9"/>
  <c r="F91" i="9"/>
  <c r="O102" i="9"/>
  <c r="P115" i="9" s="1"/>
  <c r="O129" i="9" s="1"/>
  <c r="S91" i="9"/>
  <c r="J91" i="9"/>
  <c r="E78" i="9"/>
  <c r="E31" i="8" s="1"/>
  <c r="F66" i="9"/>
  <c r="AG77" i="9"/>
  <c r="AH90" i="9" s="1"/>
  <c r="AG104" i="9" s="1"/>
  <c r="O78" i="9"/>
  <c r="O31" i="8" s="1"/>
  <c r="AG78" i="9"/>
  <c r="AG31" i="8" s="1"/>
  <c r="AK66" i="9"/>
  <c r="L16" i="9"/>
  <c r="U77" i="9"/>
  <c r="U30" i="8" s="1"/>
  <c r="O77" i="9"/>
  <c r="P90" i="9" s="1"/>
  <c r="O104" i="9" s="1"/>
  <c r="E16" i="9"/>
  <c r="U78" i="9"/>
  <c r="U31" i="8" s="1"/>
  <c r="AA52" i="9"/>
  <c r="AB65" i="9" s="1"/>
  <c r="AA79" i="9" s="1"/>
  <c r="AM183" i="8"/>
  <c r="AA53" i="9"/>
  <c r="AA24" i="8" s="1"/>
  <c r="K267" i="9"/>
  <c r="K270" i="9" s="1"/>
  <c r="V92" i="9"/>
  <c r="V95" i="9" s="1"/>
  <c r="AA203" i="9"/>
  <c r="AA66" i="8" s="1"/>
  <c r="AM43" i="8"/>
  <c r="AL292" i="9"/>
  <c r="AL294" i="9" s="1"/>
  <c r="H292" i="9"/>
  <c r="H295" i="9" s="1"/>
  <c r="U52" i="9"/>
  <c r="V65" i="9" s="1"/>
  <c r="U79" i="9" s="1"/>
  <c r="AL67" i="9"/>
  <c r="AL70" i="9" s="1"/>
  <c r="U37" i="8"/>
  <c r="I149" i="8"/>
  <c r="AF92" i="9"/>
  <c r="AF95" i="9" s="1"/>
  <c r="I278" i="9"/>
  <c r="I87" i="8" s="1"/>
  <c r="U103" i="9"/>
  <c r="U38" i="8" s="1"/>
  <c r="AA78" i="9"/>
  <c r="AA31" i="8" s="1"/>
  <c r="O428" i="9"/>
  <c r="O129" i="8" s="1"/>
  <c r="AA603" i="9"/>
  <c r="AA178" i="8" s="1"/>
  <c r="F515" i="9"/>
  <c r="E529" i="9" s="1"/>
  <c r="L517" i="9"/>
  <c r="L520" i="9" s="1"/>
  <c r="AB92" i="9"/>
  <c r="AB94" i="9" s="1"/>
  <c r="T592" i="9"/>
  <c r="T594" i="9" s="1"/>
  <c r="AA492" i="9"/>
  <c r="AA495" i="9" s="1"/>
  <c r="F92" i="9"/>
  <c r="F95" i="9" s="1"/>
  <c r="O67" i="9"/>
  <c r="O69" i="9" s="1"/>
  <c r="AK392" i="9"/>
  <c r="AK395" i="9" s="1"/>
  <c r="AB192" i="9"/>
  <c r="AB195" i="9" s="1"/>
  <c r="I17" i="9"/>
  <c r="I19" i="9" s="1"/>
  <c r="I11" i="8" s="1"/>
  <c r="I242" i="9"/>
  <c r="I244" i="9" s="1"/>
  <c r="AD292" i="9"/>
  <c r="AD295" i="9" s="1"/>
  <c r="W592" i="9"/>
  <c r="W594" i="9" s="1"/>
  <c r="M367" i="9"/>
  <c r="M369" i="9" s="1"/>
  <c r="R167" i="9"/>
  <c r="R169" i="9" s="1"/>
  <c r="H17" i="9"/>
  <c r="H19" i="9" s="1"/>
  <c r="V292" i="9"/>
  <c r="V294" i="9" s="1"/>
  <c r="Q317" i="9"/>
  <c r="Q319" i="9" s="1"/>
  <c r="AA442" i="9"/>
  <c r="AA445" i="9" s="1"/>
  <c r="N342" i="9"/>
  <c r="N344" i="9" s="1"/>
  <c r="O242" i="9"/>
  <c r="O245" i="9" s="1"/>
  <c r="H142" i="9"/>
  <c r="H144" i="9" s="1"/>
  <c r="N42" i="9"/>
  <c r="N44" i="9" s="1"/>
  <c r="AF17" i="9"/>
  <c r="AF19" i="9" s="1"/>
  <c r="AF11" i="8" s="1"/>
  <c r="AA167" i="9"/>
  <c r="AA170" i="9" s="1"/>
  <c r="AL392" i="9"/>
  <c r="AL395" i="9" s="1"/>
  <c r="AI192" i="9"/>
  <c r="AI195" i="9" s="1"/>
  <c r="J442" i="9"/>
  <c r="J444" i="9" s="1"/>
  <c r="Q567" i="9"/>
  <c r="Q569" i="9" s="1"/>
  <c r="E442" i="9"/>
  <c r="E444" i="9" s="1"/>
  <c r="AF317" i="9"/>
  <c r="AF319" i="9" s="1"/>
  <c r="Z242" i="9"/>
  <c r="Z244" i="9" s="1"/>
  <c r="Y117" i="9"/>
  <c r="Y119" i="9" s="1"/>
  <c r="I42" i="9"/>
  <c r="I45" i="9" s="1"/>
  <c r="V42" i="9"/>
  <c r="V44" i="9" s="1"/>
  <c r="Z167" i="9"/>
  <c r="Z169" i="9" s="1"/>
  <c r="K442" i="9"/>
  <c r="K445" i="9" s="1"/>
  <c r="S192" i="9"/>
  <c r="S195" i="9" s="1"/>
  <c r="AH567" i="9"/>
  <c r="AH570" i="9" s="1"/>
  <c r="O542" i="9"/>
  <c r="O544" i="9" s="1"/>
  <c r="AE417" i="9"/>
  <c r="AE420" i="9" s="1"/>
  <c r="X317" i="9"/>
  <c r="X320" i="9" s="1"/>
  <c r="V217" i="9"/>
  <c r="V219" i="9" s="1"/>
  <c r="H117" i="9"/>
  <c r="H119" i="9" s="1"/>
  <c r="AD17" i="9"/>
  <c r="AD20" i="9" s="1"/>
  <c r="AD12" i="8" s="1"/>
  <c r="AE42" i="9"/>
  <c r="AE44" i="9" s="1"/>
  <c r="P317" i="9"/>
  <c r="P320" i="9" s="1"/>
  <c r="R92" i="9"/>
  <c r="R95" i="9" s="1"/>
  <c r="G392" i="9"/>
  <c r="G394" i="9" s="1"/>
  <c r="AM99" i="8"/>
  <c r="G617" i="9"/>
  <c r="G620" i="9" s="1"/>
  <c r="R467" i="9"/>
  <c r="R469" i="9" s="1"/>
  <c r="X367" i="9"/>
  <c r="X370" i="9" s="1"/>
  <c r="Y267" i="9"/>
  <c r="Y269" i="9" s="1"/>
  <c r="AC167" i="9"/>
  <c r="AC169" i="9" s="1"/>
  <c r="I67" i="9"/>
  <c r="I69" i="9" s="1"/>
  <c r="T17" i="9"/>
  <c r="T20" i="9" s="1"/>
  <c r="T12" i="8" s="1"/>
  <c r="AB117" i="9"/>
  <c r="AB120" i="9" s="1"/>
  <c r="H217" i="9"/>
  <c r="H219" i="9" s="1"/>
  <c r="H467" i="9"/>
  <c r="H470" i="9" s="1"/>
  <c r="AG217" i="9"/>
  <c r="AG219" i="9" s="1"/>
  <c r="V392" i="9"/>
  <c r="V395" i="9" s="1"/>
  <c r="Z592" i="9"/>
  <c r="Z595" i="9" s="1"/>
  <c r="F542" i="9"/>
  <c r="F544" i="9" s="1"/>
  <c r="N467" i="9"/>
  <c r="N469" i="9" s="1"/>
  <c r="M392" i="9"/>
  <c r="M394" i="9" s="1"/>
  <c r="AF342" i="9"/>
  <c r="AF344" i="9" s="1"/>
  <c r="F317" i="9"/>
  <c r="F319" i="9" s="1"/>
  <c r="X242" i="9"/>
  <c r="X244" i="9" s="1"/>
  <c r="E217" i="9"/>
  <c r="E219" i="9" s="1"/>
  <c r="W167" i="9"/>
  <c r="W169" i="9" s="1"/>
  <c r="AE92" i="9"/>
  <c r="AE95" i="9" s="1"/>
  <c r="T67" i="9"/>
  <c r="T69" i="9" s="1"/>
  <c r="S17" i="9"/>
  <c r="S19" i="9" s="1"/>
  <c r="S11" i="8" s="1"/>
  <c r="AI17" i="9"/>
  <c r="AI19" i="9" s="1"/>
  <c r="AI11" i="8" s="1"/>
  <c r="AI67" i="9"/>
  <c r="AI70" i="9" s="1"/>
  <c r="S142" i="9"/>
  <c r="S144" i="9" s="1"/>
  <c r="T242" i="9"/>
  <c r="T245" i="9" s="1"/>
  <c r="X342" i="9"/>
  <c r="X345" i="9" s="1"/>
  <c r="J542" i="9"/>
  <c r="J544" i="9" s="1"/>
  <c r="U117" i="9"/>
  <c r="U120" i="9" s="1"/>
  <c r="AK267" i="9"/>
  <c r="AK269" i="9" s="1"/>
  <c r="H442" i="9"/>
  <c r="H445" i="9" s="1"/>
  <c r="J492" i="9"/>
  <c r="J495" i="9" s="1"/>
  <c r="M592" i="9"/>
  <c r="M595" i="9" s="1"/>
  <c r="R142" i="9"/>
  <c r="R144" i="9" s="1"/>
  <c r="V267" i="9"/>
  <c r="V269" i="9" s="1"/>
  <c r="K342" i="9"/>
  <c r="K344" i="9" s="1"/>
  <c r="I517" i="9"/>
  <c r="I519" i="9" s="1"/>
  <c r="AB542" i="9"/>
  <c r="AB545" i="9" s="1"/>
  <c r="I567" i="9"/>
  <c r="I570" i="9" s="1"/>
  <c r="Y67" i="9"/>
  <c r="Y70" i="9" s="1"/>
  <c r="AD142" i="9"/>
  <c r="AD145" i="9" s="1"/>
  <c r="L192" i="9"/>
  <c r="L194" i="9" s="1"/>
  <c r="AD267" i="9"/>
  <c r="AD270" i="9" s="1"/>
  <c r="H392" i="9"/>
  <c r="H394" i="9" s="1"/>
  <c r="T517" i="9"/>
  <c r="T519" i="9" s="1"/>
  <c r="AD67" i="9"/>
  <c r="AD70" i="9" s="1"/>
  <c r="W142" i="9"/>
  <c r="W145" i="9" s="1"/>
  <c r="J217" i="9"/>
  <c r="J220" i="9" s="1"/>
  <c r="K292" i="9"/>
  <c r="K294" i="9" s="1"/>
  <c r="Q367" i="9"/>
  <c r="Q370" i="9" s="1"/>
  <c r="U492" i="9"/>
  <c r="U495" i="9" s="1"/>
  <c r="AD442" i="9"/>
  <c r="AD445" i="9" s="1"/>
  <c r="Z492" i="9"/>
  <c r="Z495" i="9" s="1"/>
  <c r="K617" i="9"/>
  <c r="K619" i="9" s="1"/>
  <c r="S567" i="9"/>
  <c r="S570" i="9" s="1"/>
  <c r="U517" i="9"/>
  <c r="U520" i="9" s="1"/>
  <c r="X467" i="9"/>
  <c r="X470" i="9" s="1"/>
  <c r="U417" i="9"/>
  <c r="U420" i="9" s="1"/>
  <c r="Y367" i="9"/>
  <c r="Y370" i="9" s="1"/>
  <c r="W342" i="9"/>
  <c r="W345" i="9" s="1"/>
  <c r="L292" i="9"/>
  <c r="L295" i="9" s="1"/>
  <c r="AL267" i="9"/>
  <c r="AL270" i="9" s="1"/>
  <c r="AF217" i="9"/>
  <c r="AF219" i="9" s="1"/>
  <c r="AC192" i="9"/>
  <c r="AC194" i="9" s="1"/>
  <c r="K142" i="9"/>
  <c r="K145" i="9" s="1"/>
  <c r="M117" i="9"/>
  <c r="M119" i="9" s="1"/>
  <c r="P67" i="9"/>
  <c r="P69" i="9" s="1"/>
  <c r="AA42" i="9"/>
  <c r="AA45" i="9" s="1"/>
  <c r="AA17" i="9"/>
  <c r="AA20" i="9" s="1"/>
  <c r="AA12" i="8" s="1"/>
  <c r="F17" i="9"/>
  <c r="F20" i="9" s="1"/>
  <c r="F12" i="8" s="1"/>
  <c r="H42" i="9"/>
  <c r="H45" i="9" s="1"/>
  <c r="S67" i="9"/>
  <c r="S69" i="9" s="1"/>
  <c r="K92" i="9"/>
  <c r="K94" i="9" s="1"/>
  <c r="N117" i="9"/>
  <c r="N120" i="9" s="1"/>
  <c r="AL142" i="9"/>
  <c r="AL144" i="9" s="1"/>
  <c r="T192" i="9"/>
  <c r="T194" i="9" s="1"/>
  <c r="M217" i="9"/>
  <c r="M220" i="9" s="1"/>
  <c r="AK242" i="9"/>
  <c r="AK244" i="9" s="1"/>
  <c r="AJ317" i="9"/>
  <c r="AJ319" i="9" s="1"/>
  <c r="Q342" i="9"/>
  <c r="Q345" i="9" s="1"/>
  <c r="AK417" i="9"/>
  <c r="AK419" i="9" s="1"/>
  <c r="X492" i="9"/>
  <c r="X495" i="9" s="1"/>
  <c r="AC542" i="9"/>
  <c r="AC544" i="9" s="1"/>
  <c r="J617" i="9"/>
  <c r="J619" i="9" s="1"/>
  <c r="H92" i="9"/>
  <c r="H95" i="9" s="1"/>
  <c r="W117" i="9"/>
  <c r="W119" i="9" s="1"/>
  <c r="AL167" i="9"/>
  <c r="AL169" i="9" s="1"/>
  <c r="AF192" i="9"/>
  <c r="AF194" i="9" s="1"/>
  <c r="M242" i="9"/>
  <c r="M245" i="9" s="1"/>
  <c r="J267" i="9"/>
  <c r="J269" i="9" s="1"/>
  <c r="AI317" i="9"/>
  <c r="AI319" i="9" s="1"/>
  <c r="M342" i="9"/>
  <c r="M344" i="9" s="1"/>
  <c r="F392" i="9"/>
  <c r="F395" i="9" s="1"/>
  <c r="M467" i="9"/>
  <c r="M469" i="9" s="1"/>
  <c r="N542" i="9"/>
  <c r="N545" i="9" s="1"/>
  <c r="Y392" i="9"/>
  <c r="Y395" i="9" s="1"/>
  <c r="AC492" i="9"/>
  <c r="AC494" i="9" s="1"/>
  <c r="AL592" i="9"/>
  <c r="AL594" i="9" s="1"/>
  <c r="V242" i="9"/>
  <c r="V244" i="9" s="1"/>
  <c r="L42" i="9"/>
  <c r="L45" i="9" s="1"/>
  <c r="W67" i="9"/>
  <c r="W70" i="9" s="1"/>
  <c r="Y92" i="9"/>
  <c r="Y94" i="9" s="1"/>
  <c r="G117" i="9"/>
  <c r="G119" i="9" s="1"/>
  <c r="AI167" i="9"/>
  <c r="AI170" i="9" s="1"/>
  <c r="U192" i="9"/>
  <c r="U194" i="9" s="1"/>
  <c r="Q217" i="9"/>
  <c r="Q219" i="9" s="1"/>
  <c r="H267" i="9"/>
  <c r="H270" i="9" s="1"/>
  <c r="U317" i="9"/>
  <c r="U319" i="9" s="1"/>
  <c r="T367" i="9"/>
  <c r="T369" i="9" s="1"/>
  <c r="AK442" i="9"/>
  <c r="AK444" i="9" s="1"/>
  <c r="P492" i="9"/>
  <c r="P495" i="9" s="1"/>
  <c r="AG542" i="9"/>
  <c r="AG544" i="9" s="1"/>
  <c r="U67" i="9"/>
  <c r="U70" i="9" s="1"/>
  <c r="L92" i="9"/>
  <c r="L94" i="9" s="1"/>
  <c r="AI142" i="9"/>
  <c r="AI145" i="9" s="1"/>
  <c r="P167" i="9"/>
  <c r="P169" i="9" s="1"/>
  <c r="R192" i="9"/>
  <c r="R194" i="9" s="1"/>
  <c r="P242" i="9"/>
  <c r="P244" i="9" s="1"/>
  <c r="W292" i="9"/>
  <c r="W294" i="9" s="1"/>
  <c r="I317" i="9"/>
  <c r="I319" i="9" s="1"/>
  <c r="R342" i="9"/>
  <c r="R344" i="9" s="1"/>
  <c r="V417" i="9"/>
  <c r="V419" i="9" s="1"/>
  <c r="I492" i="9"/>
  <c r="I494" i="9" s="1"/>
  <c r="AA567" i="9"/>
  <c r="AA570" i="9" s="1"/>
  <c r="S442" i="9"/>
  <c r="S445" i="9" s="1"/>
  <c r="AK542" i="9"/>
  <c r="AK545" i="9" s="1"/>
  <c r="O492" i="9"/>
  <c r="O495" i="9" s="1"/>
  <c r="AC42" i="9"/>
  <c r="AC45" i="9" s="1"/>
  <c r="AM78" i="8"/>
  <c r="AM141" i="8"/>
  <c r="AM50" i="8"/>
  <c r="AM71" i="8"/>
  <c r="AM92" i="8"/>
  <c r="E79" i="8"/>
  <c r="O65" i="8"/>
  <c r="AA28" i="9"/>
  <c r="AA17" i="8" s="1"/>
  <c r="AG28" i="9"/>
  <c r="AG17" i="8" s="1"/>
  <c r="N16" i="9"/>
  <c r="E52" i="9"/>
  <c r="E23" i="8" s="1"/>
  <c r="I53" i="9"/>
  <c r="I24" i="8" s="1"/>
  <c r="J16" i="9"/>
  <c r="R517" i="9"/>
  <c r="R519" i="9" s="1"/>
  <c r="AC592" i="9"/>
  <c r="AC594" i="9" s="1"/>
  <c r="S417" i="9"/>
  <c r="S419" i="9" s="1"/>
  <c r="W467" i="9"/>
  <c r="W470" i="9" s="1"/>
  <c r="K492" i="9"/>
  <c r="K495" i="9" s="1"/>
  <c r="W567" i="9"/>
  <c r="W570" i="9" s="1"/>
  <c r="X617" i="9"/>
  <c r="X620" i="9" s="1"/>
  <c r="AE392" i="9"/>
  <c r="AE394" i="9" s="1"/>
  <c r="X142" i="9"/>
  <c r="X144" i="9" s="1"/>
  <c r="M142" i="9"/>
  <c r="M145" i="9" s="1"/>
  <c r="N617" i="9"/>
  <c r="N620" i="9" s="1"/>
  <c r="Y417" i="9"/>
  <c r="Y420" i="9" s="1"/>
  <c r="Y467" i="9"/>
  <c r="Y469" i="9" s="1"/>
  <c r="AE517" i="9"/>
  <c r="AE520" i="9" s="1"/>
  <c r="N567" i="9"/>
  <c r="N569" i="9" s="1"/>
  <c r="AE617" i="9"/>
  <c r="AE620" i="9" s="1"/>
  <c r="V317" i="9"/>
  <c r="V320" i="9" s="1"/>
  <c r="L117" i="9"/>
  <c r="L120" i="9" s="1"/>
  <c r="R217" i="9"/>
  <c r="R220" i="9" s="1"/>
  <c r="V442" i="9"/>
  <c r="V444" i="9" s="1"/>
  <c r="I442" i="9"/>
  <c r="I445" i="9" s="1"/>
  <c r="AJ292" i="9"/>
  <c r="AJ294" i="9" s="1"/>
  <c r="R317" i="9"/>
  <c r="R319" i="9" s="1"/>
  <c r="AF367" i="9"/>
  <c r="AF370" i="9" s="1"/>
  <c r="AG417" i="9"/>
  <c r="AG419" i="9" s="1"/>
  <c r="L467" i="9"/>
  <c r="L470" i="9" s="1"/>
  <c r="M517" i="9"/>
  <c r="M519" i="9" s="1"/>
  <c r="O567" i="9"/>
  <c r="O570" i="9" s="1"/>
  <c r="P617" i="9"/>
  <c r="P620" i="9" s="1"/>
  <c r="S92" i="9"/>
  <c r="S95" i="9" s="1"/>
  <c r="AD117" i="9"/>
  <c r="AD120" i="9" s="1"/>
  <c r="F142" i="9"/>
  <c r="F145" i="9" s="1"/>
  <c r="Y167" i="9"/>
  <c r="Y169" i="9" s="1"/>
  <c r="K192" i="9"/>
  <c r="K195" i="9" s="1"/>
  <c r="AD217" i="9"/>
  <c r="AD219" i="9" s="1"/>
  <c r="AG242" i="9"/>
  <c r="AG244" i="9" s="1"/>
  <c r="S292" i="9"/>
  <c r="S295" i="9" s="1"/>
  <c r="E317" i="9"/>
  <c r="E319" i="9" s="1"/>
  <c r="AI342" i="9"/>
  <c r="AI344" i="9" s="1"/>
  <c r="AC367" i="9"/>
  <c r="AC369" i="9" s="1"/>
  <c r="E417" i="9"/>
  <c r="E420" i="9" s="1"/>
  <c r="R442" i="9"/>
  <c r="R444" i="9" s="1"/>
  <c r="AL517" i="9"/>
  <c r="AL520" i="9" s="1"/>
  <c r="Q542" i="9"/>
  <c r="Q544" i="9" s="1"/>
  <c r="V592" i="9"/>
  <c r="V595" i="9" s="1"/>
  <c r="AH392" i="9"/>
  <c r="AH395" i="9" s="1"/>
  <c r="AL442" i="9"/>
  <c r="AL444" i="9" s="1"/>
  <c r="AD467" i="9"/>
  <c r="AD470" i="9" s="1"/>
  <c r="E517" i="9"/>
  <c r="E519" i="9" s="1"/>
  <c r="AD542" i="9"/>
  <c r="AD545" i="9" s="1"/>
  <c r="N592" i="9"/>
  <c r="N595" i="9" s="1"/>
  <c r="M542" i="9"/>
  <c r="M544" i="9" s="1"/>
  <c r="AG367" i="9"/>
  <c r="AG370" i="9" s="1"/>
  <c r="AA192" i="9"/>
  <c r="AA195" i="9" s="1"/>
  <c r="M42" i="9"/>
  <c r="M44" i="9" s="1"/>
  <c r="AI242" i="9"/>
  <c r="AI244" i="9" s="1"/>
  <c r="AK317" i="9"/>
  <c r="AK320" i="9" s="1"/>
  <c r="N192" i="9"/>
  <c r="N194" i="9" s="1"/>
  <c r="AF392" i="9"/>
  <c r="AF395" i="9" s="1"/>
  <c r="H617" i="9"/>
  <c r="H619" i="9" s="1"/>
  <c r="R592" i="9"/>
  <c r="R594" i="9" s="1"/>
  <c r="U567" i="9"/>
  <c r="U569" i="9" s="1"/>
  <c r="Q517" i="9"/>
  <c r="Q520" i="9" s="1"/>
  <c r="AL492" i="9"/>
  <c r="AL495" i="9" s="1"/>
  <c r="P442" i="9"/>
  <c r="P445" i="9" s="1"/>
  <c r="L417" i="9"/>
  <c r="L420" i="9" s="1"/>
  <c r="AI392" i="9"/>
  <c r="AI394" i="9" s="1"/>
  <c r="AJ367" i="9"/>
  <c r="AJ370" i="9" s="1"/>
  <c r="T342" i="9"/>
  <c r="T345" i="9" s="1"/>
  <c r="AH292" i="9"/>
  <c r="AH294" i="9" s="1"/>
  <c r="N267" i="9"/>
  <c r="N269" i="9" s="1"/>
  <c r="Q242" i="9"/>
  <c r="Q244" i="9" s="1"/>
  <c r="N217" i="9"/>
  <c r="N220" i="9" s="1"/>
  <c r="G192" i="9"/>
  <c r="G194" i="9" s="1"/>
  <c r="K167" i="9"/>
  <c r="K169" i="9" s="1"/>
  <c r="L142" i="9"/>
  <c r="L144" i="9" s="1"/>
  <c r="AI117" i="9"/>
  <c r="AI120" i="9" s="1"/>
  <c r="AH67" i="9"/>
  <c r="AH69" i="9" s="1"/>
  <c r="AH42" i="9"/>
  <c r="AH45" i="9" s="1"/>
  <c r="S42" i="9"/>
  <c r="S45" i="9" s="1"/>
  <c r="R17" i="9"/>
  <c r="R20" i="9" s="1"/>
  <c r="R12" i="8" s="1"/>
  <c r="O17" i="9"/>
  <c r="O20" i="9" s="1"/>
  <c r="O12" i="8" s="1"/>
  <c r="T42" i="9"/>
  <c r="T44" i="9" s="1"/>
  <c r="E42" i="9"/>
  <c r="E44" i="9" s="1"/>
  <c r="F67" i="9"/>
  <c r="F69" i="9" s="1"/>
  <c r="AI92" i="9"/>
  <c r="AI95" i="9" s="1"/>
  <c r="K117" i="9"/>
  <c r="K119" i="9" s="1"/>
  <c r="AL117" i="9"/>
  <c r="AL119" i="9" s="1"/>
  <c r="AB142" i="9"/>
  <c r="AB145" i="9" s="1"/>
  <c r="AH167" i="9"/>
  <c r="AH169" i="9" s="1"/>
  <c r="P192" i="9"/>
  <c r="P195" i="9" s="1"/>
  <c r="J242" i="9"/>
  <c r="J244" i="9" s="1"/>
  <c r="AJ267" i="9"/>
  <c r="AJ270" i="9" s="1"/>
  <c r="J292" i="9"/>
  <c r="J295" i="9" s="1"/>
  <c r="W317" i="9"/>
  <c r="W319" i="9" s="1"/>
  <c r="AB342" i="9"/>
  <c r="AB345" i="9" s="1"/>
  <c r="T392" i="9"/>
  <c r="T395" i="9" s="1"/>
  <c r="M417" i="9"/>
  <c r="M420" i="9" s="1"/>
  <c r="U467" i="9"/>
  <c r="U469" i="9" s="1"/>
  <c r="F492" i="9"/>
  <c r="F494" i="9" s="1"/>
  <c r="AF517" i="9"/>
  <c r="AF520" i="9" s="1"/>
  <c r="L567" i="9"/>
  <c r="L570" i="9" s="1"/>
  <c r="S617" i="9"/>
  <c r="S620" i="9" s="1"/>
  <c r="G67" i="9"/>
  <c r="G70" i="9" s="1"/>
  <c r="AJ92" i="9"/>
  <c r="AJ95" i="9" s="1"/>
  <c r="Q117" i="9"/>
  <c r="Q119" i="9" s="1"/>
  <c r="J117" i="9"/>
  <c r="J120" i="9" s="1"/>
  <c r="Q142" i="9"/>
  <c r="Q145" i="9" s="1"/>
  <c r="M167" i="9"/>
  <c r="M169" i="9" s="1"/>
  <c r="V192" i="9"/>
  <c r="V195" i="9" s="1"/>
  <c r="Y217" i="9"/>
  <c r="Y220" i="9" s="1"/>
  <c r="AA242" i="9"/>
  <c r="AA245" i="9" s="1"/>
  <c r="F242" i="9"/>
  <c r="F245" i="9" s="1"/>
  <c r="O267" i="9"/>
  <c r="O269" i="9" s="1"/>
  <c r="AB292" i="9"/>
  <c r="AB295" i="9" s="1"/>
  <c r="K317" i="9"/>
  <c r="K319" i="9" s="1"/>
  <c r="AK342" i="9"/>
  <c r="AK345" i="9" s="1"/>
  <c r="AI367" i="9"/>
  <c r="AI369" i="9" s="1"/>
  <c r="U392" i="9"/>
  <c r="U395" i="9" s="1"/>
  <c r="Q417" i="9"/>
  <c r="Q419" i="9" s="1"/>
  <c r="I467" i="9"/>
  <c r="I469" i="9" s="1"/>
  <c r="AD492" i="9"/>
  <c r="AD494" i="9" s="1"/>
  <c r="H542" i="9"/>
  <c r="H544" i="9" s="1"/>
  <c r="AF567" i="9"/>
  <c r="AF570" i="9" s="1"/>
  <c r="I617" i="9"/>
  <c r="I620" i="9" s="1"/>
  <c r="Q392" i="9"/>
  <c r="Q394" i="9" s="1"/>
  <c r="AF417" i="9"/>
  <c r="AF419" i="9" s="1"/>
  <c r="AF442" i="9"/>
  <c r="AF444" i="9" s="1"/>
  <c r="H492" i="9"/>
  <c r="H495" i="9" s="1"/>
  <c r="S517" i="9"/>
  <c r="S520" i="9" s="1"/>
  <c r="U542" i="9"/>
  <c r="U545" i="9" s="1"/>
  <c r="Z567" i="9"/>
  <c r="Z570" i="9" s="1"/>
  <c r="AE592" i="9"/>
  <c r="AE595" i="9" s="1"/>
  <c r="O592" i="9"/>
  <c r="O595" i="9" s="1"/>
  <c r="P417" i="9"/>
  <c r="P420" i="9" s="1"/>
  <c r="AG292" i="9"/>
  <c r="AG295" i="9" s="1"/>
  <c r="W192" i="9"/>
  <c r="W194" i="9" s="1"/>
  <c r="X17" i="9"/>
  <c r="X20" i="9" s="1"/>
  <c r="X12" i="8" s="1"/>
  <c r="AG142" i="9"/>
  <c r="AG144" i="9" s="1"/>
  <c r="I342" i="9"/>
  <c r="I345" i="9" s="1"/>
  <c r="I292" i="9"/>
  <c r="I295" i="9" s="1"/>
  <c r="R117" i="9"/>
  <c r="R119" i="9" s="1"/>
  <c r="W17" i="9"/>
  <c r="W19" i="9" s="1"/>
  <c r="X92" i="9"/>
  <c r="X94" i="9" s="1"/>
  <c r="O167" i="9"/>
  <c r="O169" i="9" s="1"/>
  <c r="AF267" i="9"/>
  <c r="AF269" i="9" s="1"/>
  <c r="AD342" i="9"/>
  <c r="AD344" i="9" s="1"/>
  <c r="AG492" i="9"/>
  <c r="AG495" i="9" s="1"/>
  <c r="AH92" i="9"/>
  <c r="AH94" i="9" s="1"/>
  <c r="S317" i="9"/>
  <c r="S319" i="9" s="1"/>
  <c r="AG42" i="9"/>
  <c r="AG45" i="9" s="1"/>
  <c r="F42" i="9"/>
  <c r="F45" i="9" s="1"/>
  <c r="M92" i="9"/>
  <c r="M95" i="9" s="1"/>
  <c r="Q192" i="9"/>
  <c r="Q195" i="9" s="1"/>
  <c r="X292" i="9"/>
  <c r="X295" i="9" s="1"/>
  <c r="AE367" i="9"/>
  <c r="AE369" i="9" s="1"/>
  <c r="U617" i="9"/>
  <c r="U620" i="9" s="1"/>
  <c r="AB592" i="9"/>
  <c r="AB595" i="9" s="1"/>
  <c r="J567" i="9"/>
  <c r="J569" i="9" s="1"/>
  <c r="S592" i="9"/>
  <c r="S594" i="9" s="1"/>
  <c r="AD242" i="9"/>
  <c r="AD244" i="9" s="1"/>
  <c r="J92" i="9"/>
  <c r="J95" i="9" s="1"/>
  <c r="L242" i="9"/>
  <c r="L244" i="9" s="1"/>
  <c r="Z17" i="9"/>
  <c r="Z20" i="9" s="1"/>
  <c r="Z12" i="8" s="1"/>
  <c r="X117" i="9"/>
  <c r="X120" i="9" s="1"/>
  <c r="V492" i="9"/>
  <c r="V494" i="9" s="1"/>
  <c r="K242" i="9"/>
  <c r="K245" i="9" s="1"/>
  <c r="E342" i="9"/>
  <c r="E344" i="9" s="1"/>
  <c r="G342" i="9"/>
  <c r="G345" i="9" s="1"/>
  <c r="U242" i="9"/>
  <c r="U244" i="9" s="1"/>
  <c r="E592" i="9"/>
  <c r="E595" i="9" s="1"/>
  <c r="AA392" i="9"/>
  <c r="AA394" i="9" s="1"/>
  <c r="AC317" i="9"/>
  <c r="AC320" i="9" s="1"/>
  <c r="E242" i="9"/>
  <c r="E245" i="9" s="1"/>
  <c r="F192" i="9"/>
  <c r="F195" i="9" s="1"/>
  <c r="E117" i="9"/>
  <c r="E119" i="9" s="1"/>
  <c r="AK67" i="9"/>
  <c r="AK69" i="9" s="1"/>
  <c r="AK17" i="9"/>
  <c r="AK19" i="9" s="1"/>
  <c r="N67" i="9"/>
  <c r="N69" i="9" s="1"/>
  <c r="I167" i="9"/>
  <c r="I169" i="9" s="1"/>
  <c r="F267" i="9"/>
  <c r="F269" i="9" s="1"/>
  <c r="U342" i="9"/>
  <c r="U345" i="9" s="1"/>
  <c r="O467" i="9"/>
  <c r="O470" i="9" s="1"/>
  <c r="AD567" i="9"/>
  <c r="AD570" i="9" s="1"/>
  <c r="E617" i="9"/>
  <c r="E619" i="9" s="1"/>
  <c r="X592" i="9"/>
  <c r="X594" i="9" s="1"/>
  <c r="AJ567" i="9"/>
  <c r="AJ570" i="9" s="1"/>
  <c r="Z542" i="9"/>
  <c r="Z544" i="9" s="1"/>
  <c r="Z517" i="9"/>
  <c r="Z519" i="9" s="1"/>
  <c r="AE492" i="9"/>
  <c r="AE495" i="9" s="1"/>
  <c r="AG467" i="9"/>
  <c r="AG470" i="9" s="1"/>
  <c r="AH442" i="9"/>
  <c r="AH445" i="9" s="1"/>
  <c r="U442" i="9"/>
  <c r="U445" i="9" s="1"/>
  <c r="AB417" i="9"/>
  <c r="AB420" i="9" s="1"/>
  <c r="L392" i="9"/>
  <c r="L395" i="9" s="1"/>
  <c r="AK617" i="9"/>
  <c r="AK620" i="9" s="1"/>
  <c r="K592" i="9"/>
  <c r="K595" i="9" s="1"/>
  <c r="T567" i="9"/>
  <c r="T570" i="9" s="1"/>
  <c r="G542" i="9"/>
  <c r="G545" i="9" s="1"/>
  <c r="F517" i="9"/>
  <c r="F520" i="9" s="1"/>
  <c r="AE467" i="9"/>
  <c r="AE470" i="9" s="1"/>
  <c r="AE442" i="9"/>
  <c r="AE445" i="9" s="1"/>
  <c r="O417" i="9"/>
  <c r="O420" i="9" s="1"/>
  <c r="K392" i="9"/>
  <c r="K394" i="9" s="1"/>
  <c r="O367" i="9"/>
  <c r="O370" i="9" s="1"/>
  <c r="P342" i="9"/>
  <c r="P345" i="9" s="1"/>
  <c r="V342" i="9"/>
  <c r="V344" i="9" s="1"/>
  <c r="M317" i="9"/>
  <c r="M320" i="9" s="1"/>
  <c r="R292" i="9"/>
  <c r="R294" i="9" s="1"/>
  <c r="U292" i="9"/>
  <c r="U295" i="9" s="1"/>
  <c r="M267" i="9"/>
  <c r="M270" i="9" s="1"/>
  <c r="E267" i="9"/>
  <c r="E270" i="9" s="1"/>
  <c r="N242" i="9"/>
  <c r="N245" i="9" s="1"/>
  <c r="AE217" i="9"/>
  <c r="AE219" i="9" s="1"/>
  <c r="AK217" i="9"/>
  <c r="AK220" i="9" s="1"/>
  <c r="X192" i="9"/>
  <c r="X195" i="9" s="1"/>
  <c r="Q167" i="9"/>
  <c r="Q169" i="9" s="1"/>
  <c r="J167" i="9"/>
  <c r="J169" i="9" s="1"/>
  <c r="Y142" i="9"/>
  <c r="Y144" i="9" s="1"/>
  <c r="N142" i="9"/>
  <c r="N145" i="9" s="1"/>
  <c r="AJ117" i="9"/>
  <c r="AJ119" i="9" s="1"/>
  <c r="N92" i="9"/>
  <c r="N94" i="9" s="1"/>
  <c r="AL92" i="9"/>
  <c r="AL94" i="9" s="1"/>
  <c r="M67" i="9"/>
  <c r="M69" i="9" s="1"/>
  <c r="F617" i="9"/>
  <c r="F619" i="9" s="1"/>
  <c r="Y592" i="9"/>
  <c r="Y595" i="9" s="1"/>
  <c r="AK567" i="9"/>
  <c r="AK570" i="9" s="1"/>
  <c r="V542" i="9"/>
  <c r="V545" i="9" s="1"/>
  <c r="G517" i="9"/>
  <c r="G520" i="9" s="1"/>
  <c r="AH467" i="9"/>
  <c r="AH469" i="9" s="1"/>
  <c r="N442" i="9"/>
  <c r="N445" i="9" s="1"/>
  <c r="AD417" i="9"/>
  <c r="AD420" i="9" s="1"/>
  <c r="AD392" i="9"/>
  <c r="AD394" i="9" s="1"/>
  <c r="L367" i="9"/>
  <c r="L370" i="9" s="1"/>
  <c r="Y342" i="9"/>
  <c r="Y345" i="9" s="1"/>
  <c r="AD317" i="9"/>
  <c r="AD320" i="9" s="1"/>
  <c r="N292" i="9"/>
  <c r="N295" i="9" s="1"/>
  <c r="AG267" i="9"/>
  <c r="AG270" i="9" s="1"/>
  <c r="S267" i="9"/>
  <c r="S269" i="9" s="1"/>
  <c r="AB242" i="9"/>
  <c r="AB244" i="9" s="1"/>
  <c r="AL217" i="9"/>
  <c r="AL220" i="9" s="1"/>
  <c r="J192" i="9"/>
  <c r="J195" i="9" s="1"/>
  <c r="U167" i="9"/>
  <c r="U170" i="9" s="1"/>
  <c r="O142" i="9"/>
  <c r="O145" i="9" s="1"/>
  <c r="E93" i="8"/>
  <c r="AG127" i="9"/>
  <c r="AG44" i="8" s="1"/>
  <c r="J465" i="9"/>
  <c r="I479" i="9" s="1"/>
  <c r="I135" i="8"/>
  <c r="AG27" i="9"/>
  <c r="AH40" i="9" s="1"/>
  <c r="AG54" i="9" s="1"/>
  <c r="AA227" i="9"/>
  <c r="AB240" i="9" s="1"/>
  <c r="AA254" i="9" s="1"/>
  <c r="O227" i="9"/>
  <c r="P240" i="9" s="1"/>
  <c r="O254" i="9" s="1"/>
  <c r="AF467" i="9"/>
  <c r="AF469" i="9" s="1"/>
  <c r="R492" i="9"/>
  <c r="R494" i="9" s="1"/>
  <c r="G142" i="9"/>
  <c r="G145" i="9" s="1"/>
  <c r="T442" i="9"/>
  <c r="T444" i="9" s="1"/>
  <c r="T492" i="9"/>
  <c r="T494" i="9" s="1"/>
  <c r="AJ42" i="9"/>
  <c r="AJ44" i="9" s="1"/>
  <c r="AF42" i="9"/>
  <c r="AF45" i="9" s="1"/>
  <c r="P292" i="9"/>
  <c r="P294" i="9" s="1"/>
  <c r="AA58" i="8"/>
  <c r="I477" i="9"/>
  <c r="I142" i="8" s="1"/>
  <c r="U202" i="9"/>
  <c r="V215" i="9" s="1"/>
  <c r="U229" i="9" s="1"/>
  <c r="AA552" i="9"/>
  <c r="AB565" i="9" s="1"/>
  <c r="AA579" i="9" s="1"/>
  <c r="I52" i="9"/>
  <c r="J65" i="9" s="1"/>
  <c r="I79" i="9" s="1"/>
  <c r="AA27" i="9"/>
  <c r="AB40" i="9" s="1"/>
  <c r="AA54" i="9" s="1"/>
  <c r="U402" i="9"/>
  <c r="U121" i="8" s="1"/>
  <c r="AA202" i="9"/>
  <c r="AB215" i="9" s="1"/>
  <c r="AA229" i="9" s="1"/>
  <c r="U252" i="9"/>
  <c r="V265" i="9" s="1"/>
  <c r="U279" i="9" s="1"/>
  <c r="E27" i="9"/>
  <c r="E16" i="8" s="1"/>
  <c r="AG227" i="9"/>
  <c r="AG72" i="8" s="1"/>
  <c r="N517" i="9"/>
  <c r="N519" i="9" s="1"/>
  <c r="AD617" i="9"/>
  <c r="AD620" i="9" s="1"/>
  <c r="Z367" i="9"/>
  <c r="Z369" i="9" s="1"/>
  <c r="L217" i="9"/>
  <c r="L220" i="9" s="1"/>
  <c r="V67" i="9"/>
  <c r="V70" i="9" s="1"/>
  <c r="N492" i="9"/>
  <c r="N494" i="9" s="1"/>
  <c r="J317" i="9"/>
  <c r="J319" i="9" s="1"/>
  <c r="AF167" i="9"/>
  <c r="AF169" i="9" s="1"/>
  <c r="W542" i="9"/>
  <c r="W545" i="9" s="1"/>
  <c r="F167" i="9"/>
  <c r="F169" i="9" s="1"/>
  <c r="J17" i="9"/>
  <c r="J19" i="9" s="1"/>
  <c r="J11" i="8" s="1"/>
  <c r="AJ142" i="9"/>
  <c r="AJ144" i="9" s="1"/>
  <c r="Q442" i="9"/>
  <c r="Q445" i="9" s="1"/>
  <c r="AB317" i="9"/>
  <c r="AB320" i="9" s="1"/>
  <c r="AC442" i="9"/>
  <c r="AC445" i="9" s="1"/>
  <c r="T542" i="9"/>
  <c r="T545" i="9" s="1"/>
  <c r="AI542" i="9"/>
  <c r="AI545" i="9" s="1"/>
  <c r="AA342" i="9"/>
  <c r="AA345" i="9" s="1"/>
  <c r="AH192" i="9"/>
  <c r="AH194" i="9" s="1"/>
  <c r="N17" i="9"/>
  <c r="N20" i="9" s="1"/>
  <c r="N12" i="8" s="1"/>
  <c r="G467" i="9"/>
  <c r="G470" i="9" s="1"/>
  <c r="AC267" i="9"/>
  <c r="AC270" i="9" s="1"/>
  <c r="G592" i="9"/>
  <c r="G595" i="9" s="1"/>
  <c r="Z467" i="9"/>
  <c r="Z469" i="9" s="1"/>
  <c r="V117" i="9"/>
  <c r="V119" i="9" s="1"/>
  <c r="S367" i="9"/>
  <c r="S370" i="9" s="1"/>
  <c r="J67" i="9"/>
  <c r="J69" i="9" s="1"/>
  <c r="AK367" i="9"/>
  <c r="AK370" i="9" s="1"/>
  <c r="AA117" i="9"/>
  <c r="AA120" i="9" s="1"/>
  <c r="AE67" i="9"/>
  <c r="AE70" i="9" s="1"/>
  <c r="V17" i="9"/>
  <c r="V20" i="9" s="1"/>
  <c r="V12" i="8" s="1"/>
  <c r="G567" i="9"/>
  <c r="G569" i="9" s="1"/>
  <c r="O317" i="9"/>
  <c r="O320" i="9" s="1"/>
  <c r="K17" i="9"/>
  <c r="K20" i="9" s="1"/>
  <c r="K12" i="8" s="1"/>
  <c r="AF117" i="9"/>
  <c r="AF120" i="9" s="1"/>
  <c r="T267" i="9"/>
  <c r="T269" i="9" s="1"/>
  <c r="AI467" i="9"/>
  <c r="AI470" i="9" s="1"/>
  <c r="X67" i="9"/>
  <c r="X69" i="9" s="1"/>
  <c r="K217" i="9"/>
  <c r="K219" i="9" s="1"/>
  <c r="N367" i="9"/>
  <c r="N369" i="9" s="1"/>
  <c r="K542" i="9"/>
  <c r="K545" i="9" s="1"/>
  <c r="AL617" i="9"/>
  <c r="AL620" i="9" s="1"/>
  <c r="I217" i="9"/>
  <c r="I219" i="9" s="1"/>
  <c r="T317" i="9"/>
  <c r="T319" i="9" s="1"/>
  <c r="O392" i="9"/>
  <c r="O394" i="9" s="1"/>
  <c r="AA517" i="9"/>
  <c r="AA520" i="9" s="1"/>
  <c r="U17" i="9"/>
  <c r="U19" i="9" s="1"/>
  <c r="U11" i="8" s="1"/>
  <c r="I92" i="9"/>
  <c r="I95" i="9" s="1"/>
  <c r="AB167" i="9"/>
  <c r="AB170" i="9" s="1"/>
  <c r="I267" i="9"/>
  <c r="I269" i="9" s="1"/>
  <c r="AG342" i="9"/>
  <c r="AG344" i="9" s="1"/>
  <c r="AC467" i="9"/>
  <c r="AC469" i="9" s="1"/>
  <c r="Q592" i="9"/>
  <c r="Q595" i="9" s="1"/>
  <c r="AG567" i="9"/>
  <c r="AG570" i="9" s="1"/>
  <c r="AI517" i="9"/>
  <c r="AI519" i="9" s="1"/>
  <c r="J467" i="9"/>
  <c r="J469" i="9" s="1"/>
  <c r="AI417" i="9"/>
  <c r="AI420" i="9" s="1"/>
  <c r="K367" i="9"/>
  <c r="K369" i="9" s="1"/>
  <c r="AL342" i="9"/>
  <c r="AL345" i="9" s="1"/>
  <c r="T292" i="9"/>
  <c r="T294" i="9" s="1"/>
  <c r="U267" i="9"/>
  <c r="U269" i="9" s="1"/>
  <c r="F217" i="9"/>
  <c r="F220" i="9" s="1"/>
  <c r="AD192" i="9"/>
  <c r="AD195" i="9" s="1"/>
  <c r="J142" i="9"/>
  <c r="J145" i="9" s="1"/>
  <c r="P117" i="9"/>
  <c r="P119" i="9" s="1"/>
  <c r="Z67" i="9"/>
  <c r="Z69" i="9" s="1"/>
  <c r="Y42" i="9"/>
  <c r="Y45" i="9" s="1"/>
  <c r="AE17" i="9"/>
  <c r="AE20" i="9" s="1"/>
  <c r="AE12" i="8" s="1"/>
  <c r="X42" i="9"/>
  <c r="X44" i="9" s="1"/>
  <c r="R67" i="9"/>
  <c r="R69" i="9" s="1"/>
  <c r="I117" i="9"/>
  <c r="I120" i="9" s="1"/>
  <c r="AE192" i="9"/>
  <c r="AE195" i="9" s="1"/>
  <c r="X217" i="9"/>
  <c r="X219" i="9" s="1"/>
  <c r="AE267" i="9"/>
  <c r="AE270" i="9" s="1"/>
  <c r="AH317" i="9"/>
  <c r="AH320" i="9" s="1"/>
  <c r="X392" i="9"/>
  <c r="X394" i="9" s="1"/>
  <c r="O442" i="9"/>
  <c r="O445" i="9" s="1"/>
  <c r="AD517" i="9"/>
  <c r="AD519" i="9" s="1"/>
  <c r="AJ592" i="9"/>
  <c r="AJ594" i="9" s="1"/>
  <c r="AC617" i="9"/>
  <c r="AC620" i="9" s="1"/>
  <c r="AJ617" i="9"/>
  <c r="AJ619" i="9" s="1"/>
  <c r="J592" i="9"/>
  <c r="J595" i="9" s="1"/>
  <c r="P567" i="9"/>
  <c r="P570" i="9" s="1"/>
  <c r="F567" i="9"/>
  <c r="F570" i="9" s="1"/>
  <c r="AF542" i="9"/>
  <c r="AF545" i="9" s="1"/>
  <c r="AJ542" i="9"/>
  <c r="AJ544" i="9" s="1"/>
  <c r="AG517" i="9"/>
  <c r="AG519" i="9" s="1"/>
  <c r="X517" i="9"/>
  <c r="X520" i="9" s="1"/>
  <c r="AH492" i="9"/>
  <c r="AH495" i="9" s="1"/>
  <c r="G492" i="9"/>
  <c r="G494" i="9" s="1"/>
  <c r="AJ492" i="9"/>
  <c r="AJ494" i="9" s="1"/>
  <c r="AB467" i="9"/>
  <c r="AB469" i="9" s="1"/>
  <c r="S467" i="9"/>
  <c r="S469" i="9" s="1"/>
  <c r="AB442" i="9"/>
  <c r="AB444" i="9" s="1"/>
  <c r="W442" i="9"/>
  <c r="W444" i="9" s="1"/>
  <c r="Z417" i="9"/>
  <c r="Z420" i="9" s="1"/>
  <c r="F417" i="9"/>
  <c r="F419" i="9" s="1"/>
  <c r="J392" i="9"/>
  <c r="J395" i="9" s="1"/>
  <c r="E392" i="9"/>
  <c r="E395" i="9" s="1"/>
  <c r="W617" i="9"/>
  <c r="W620" i="9" s="1"/>
  <c r="AG592" i="9"/>
  <c r="AG595" i="9" s="1"/>
  <c r="AK592" i="9"/>
  <c r="AK595" i="9" s="1"/>
  <c r="Y567" i="9"/>
  <c r="Y570" i="9" s="1"/>
  <c r="AI567" i="9"/>
  <c r="AI569" i="9" s="1"/>
  <c r="I542" i="9"/>
  <c r="I545" i="9" s="1"/>
  <c r="O517" i="9"/>
  <c r="O519" i="9" s="1"/>
  <c r="AJ517" i="9"/>
  <c r="AJ519" i="9" s="1"/>
  <c r="L492" i="9"/>
  <c r="L495" i="9" s="1"/>
  <c r="Q467" i="9"/>
  <c r="Q469" i="9" s="1"/>
  <c r="AL467" i="9"/>
  <c r="AL470" i="9" s="1"/>
  <c r="M442" i="9"/>
  <c r="M445" i="9" s="1"/>
  <c r="AI442" i="9"/>
  <c r="AI445" i="9" s="1"/>
  <c r="X417" i="9"/>
  <c r="X419" i="9" s="1"/>
  <c r="P392" i="9"/>
  <c r="P395" i="9" s="1"/>
  <c r="O617" i="9"/>
  <c r="O619" i="9" s="1"/>
  <c r="F592" i="9"/>
  <c r="F595" i="9" s="1"/>
  <c r="M567" i="9"/>
  <c r="M570" i="9" s="1"/>
  <c r="Y542" i="9"/>
  <c r="Y544" i="9" s="1"/>
  <c r="K517" i="9"/>
  <c r="K519" i="9" s="1"/>
  <c r="Y492" i="9"/>
  <c r="Y495" i="9" s="1"/>
  <c r="E467" i="9"/>
  <c r="E470" i="9" s="1"/>
  <c r="AH417" i="9"/>
  <c r="AH419" i="9" s="1"/>
  <c r="AG392" i="9"/>
  <c r="AG394" i="9" s="1"/>
  <c r="P367" i="9"/>
  <c r="P370" i="9" s="1"/>
  <c r="V367" i="9"/>
  <c r="V369" i="9" s="1"/>
  <c r="Z342" i="9"/>
  <c r="Z344" i="9" s="1"/>
  <c r="N317" i="9"/>
  <c r="N319" i="9" s="1"/>
  <c r="AE292" i="9"/>
  <c r="AE295" i="9" s="1"/>
  <c r="R267" i="9"/>
  <c r="R269" i="9" s="1"/>
  <c r="G267" i="9"/>
  <c r="G269" i="9" s="1"/>
  <c r="AC242" i="9"/>
  <c r="AC245" i="9" s="1"/>
  <c r="Z217" i="9"/>
  <c r="Z219" i="9" s="1"/>
  <c r="I192" i="9"/>
  <c r="I194" i="9" s="1"/>
  <c r="AE167" i="9"/>
  <c r="AE169" i="9" s="1"/>
  <c r="AF142" i="9"/>
  <c r="AF145" i="9" s="1"/>
  <c r="U142" i="9"/>
  <c r="U144" i="9" s="1"/>
  <c r="S117" i="9"/>
  <c r="S119" i="9" s="1"/>
  <c r="AA92" i="9"/>
  <c r="AA95" i="9" s="1"/>
  <c r="AC67" i="9"/>
  <c r="AC70" i="9" s="1"/>
  <c r="P42" i="9"/>
  <c r="P44" i="9" s="1"/>
  <c r="AL42" i="9"/>
  <c r="AL45" i="9" s="1"/>
  <c r="AL17" i="9"/>
  <c r="AL20" i="9" s="1"/>
  <c r="AL12" i="8" s="1"/>
  <c r="AB17" i="9"/>
  <c r="AB20" i="9" s="1"/>
  <c r="AB12" i="8" s="1"/>
  <c r="Y17" i="9"/>
  <c r="Y19" i="9" s="1"/>
  <c r="AC17" i="9"/>
  <c r="AC20" i="9" s="1"/>
  <c r="AC12" i="8" s="1"/>
  <c r="J42" i="9"/>
  <c r="J44" i="9" s="1"/>
  <c r="Q42" i="9"/>
  <c r="Q45" i="9" s="1"/>
  <c r="AB67" i="9"/>
  <c r="AB70" i="9" s="1"/>
  <c r="U92" i="9"/>
  <c r="U94" i="9" s="1"/>
  <c r="AC92" i="9"/>
  <c r="AC94" i="9" s="1"/>
  <c r="AE117" i="9"/>
  <c r="AE120" i="9" s="1"/>
  <c r="AG117" i="9"/>
  <c r="AG119" i="9" s="1"/>
  <c r="I142" i="9"/>
  <c r="I145" i="9" s="1"/>
  <c r="AJ167" i="9"/>
  <c r="AJ170" i="9" s="1"/>
  <c r="T167" i="9"/>
  <c r="T170" i="9" s="1"/>
  <c r="H192" i="9"/>
  <c r="H195" i="9" s="1"/>
  <c r="U217" i="9"/>
  <c r="U220" i="9" s="1"/>
  <c r="G217" i="9"/>
  <c r="G219" i="9" s="1"/>
  <c r="H242" i="9"/>
  <c r="H244" i="9" s="1"/>
  <c r="AH242" i="9"/>
  <c r="AH244" i="9" s="1"/>
  <c r="L267" i="9"/>
  <c r="L269" i="9" s="1"/>
  <c r="E292" i="9"/>
  <c r="E294" i="9" s="1"/>
  <c r="Q292" i="9"/>
  <c r="Q294" i="9" s="1"/>
  <c r="L317" i="9"/>
  <c r="L319" i="9" s="1"/>
  <c r="S342" i="9"/>
  <c r="S344" i="9" s="1"/>
  <c r="O342" i="9"/>
  <c r="O344" i="9" s="1"/>
  <c r="AD367" i="9"/>
  <c r="AD369" i="9" s="1"/>
  <c r="Z392" i="9"/>
  <c r="Z395" i="9" s="1"/>
  <c r="AL417" i="9"/>
  <c r="AL419" i="9" s="1"/>
  <c r="AJ442" i="9"/>
  <c r="AJ444" i="9" s="1"/>
  <c r="AG442" i="9"/>
  <c r="AG444" i="9" s="1"/>
  <c r="K467" i="9"/>
  <c r="K470" i="9" s="1"/>
  <c r="M492" i="9"/>
  <c r="M494" i="9" s="1"/>
  <c r="H517" i="9"/>
  <c r="H520" i="9" s="1"/>
  <c r="S542" i="9"/>
  <c r="S545" i="9" s="1"/>
  <c r="H567" i="9"/>
  <c r="H570" i="9" s="1"/>
  <c r="R567" i="9"/>
  <c r="R570" i="9" s="1"/>
  <c r="P592" i="9"/>
  <c r="P594" i="9" s="1"/>
  <c r="L617" i="9"/>
  <c r="L620" i="9" s="1"/>
  <c r="L67" i="9"/>
  <c r="L69" i="9" s="1"/>
  <c r="AG67" i="9"/>
  <c r="AG70" i="9" s="1"/>
  <c r="Z92" i="9"/>
  <c r="Z94" i="9" s="1"/>
  <c r="P92" i="9"/>
  <c r="P95" i="9" s="1"/>
  <c r="AC117" i="9"/>
  <c r="AC120" i="9" s="1"/>
  <c r="F117" i="9"/>
  <c r="F119" i="9" s="1"/>
  <c r="E142" i="9"/>
  <c r="E145" i="9" s="1"/>
  <c r="AA142" i="9"/>
  <c r="AA145" i="9" s="1"/>
  <c r="X167" i="9"/>
  <c r="X170" i="9" s="1"/>
  <c r="AD167" i="9"/>
  <c r="AD170" i="9" s="1"/>
  <c r="O192" i="9"/>
  <c r="O195" i="9" s="1"/>
  <c r="Y192" i="9"/>
  <c r="Y194" i="9" s="1"/>
  <c r="T217" i="9"/>
  <c r="T219" i="9" s="1"/>
  <c r="W217" i="9"/>
  <c r="W219" i="9" s="1"/>
  <c r="S242" i="9"/>
  <c r="S245" i="9" s="1"/>
  <c r="AE242" i="9"/>
  <c r="AE245" i="9" s="1"/>
  <c r="R242" i="9"/>
  <c r="R245" i="9" s="1"/>
  <c r="AA267" i="9"/>
  <c r="AA269" i="9" s="1"/>
  <c r="Q267" i="9"/>
  <c r="Q269" i="9" s="1"/>
  <c r="Y292" i="9"/>
  <c r="Y295" i="9" s="1"/>
  <c r="AF292" i="9"/>
  <c r="AF295" i="9" s="1"/>
  <c r="G317" i="9"/>
  <c r="G320" i="9" s="1"/>
  <c r="AE317" i="9"/>
  <c r="AE320" i="9" s="1"/>
  <c r="H342" i="9"/>
  <c r="H345" i="9" s="1"/>
  <c r="J342" i="9"/>
  <c r="J345" i="9" s="1"/>
  <c r="AA367" i="9"/>
  <c r="AA369" i="9" s="1"/>
  <c r="S392" i="9"/>
  <c r="S394" i="9" s="1"/>
  <c r="AC392" i="9"/>
  <c r="AC395" i="9" s="1"/>
  <c r="I417" i="9"/>
  <c r="I420" i="9" s="1"/>
  <c r="F442" i="9"/>
  <c r="F444" i="9" s="1"/>
  <c r="T467" i="9"/>
  <c r="T469" i="9" s="1"/>
  <c r="S492" i="9"/>
  <c r="S495" i="9" s="1"/>
  <c r="AF492" i="9"/>
  <c r="AF495" i="9" s="1"/>
  <c r="AB517" i="9"/>
  <c r="AB520" i="9" s="1"/>
  <c r="AA542" i="9"/>
  <c r="AA545" i="9" s="1"/>
  <c r="V567" i="9"/>
  <c r="V570" i="9" s="1"/>
  <c r="H592" i="9"/>
  <c r="H595" i="9" s="1"/>
  <c r="T617" i="9"/>
  <c r="T619" i="9" s="1"/>
  <c r="AF617" i="9"/>
  <c r="AF619" i="9" s="1"/>
  <c r="N392" i="9"/>
  <c r="N395" i="9" s="1"/>
  <c r="W417" i="9"/>
  <c r="W419" i="9" s="1"/>
  <c r="AA417" i="9"/>
  <c r="AA420" i="9" s="1"/>
  <c r="Z442" i="9"/>
  <c r="Z444" i="9" s="1"/>
  <c r="F467" i="9"/>
  <c r="F470" i="9" s="1"/>
  <c r="P467" i="9"/>
  <c r="P469" i="9" s="1"/>
  <c r="AK492" i="9"/>
  <c r="AK495" i="9" s="1"/>
  <c r="V517" i="9"/>
  <c r="V519" i="9" s="1"/>
  <c r="AC517" i="9"/>
  <c r="AC520" i="9" s="1"/>
  <c r="X542" i="9"/>
  <c r="X545" i="9" s="1"/>
  <c r="AH542" i="9"/>
  <c r="AH545" i="9" s="1"/>
  <c r="AB567" i="9"/>
  <c r="AB570" i="9" s="1"/>
  <c r="U592" i="9"/>
  <c r="U595" i="9" s="1"/>
  <c r="Z617" i="9"/>
  <c r="Z619" i="9" s="1"/>
  <c r="M617" i="9"/>
  <c r="M619" i="9" s="1"/>
  <c r="AL542" i="9"/>
  <c r="AL544" i="9" s="1"/>
  <c r="X442" i="9"/>
  <c r="X445" i="9" s="1"/>
  <c r="AE342" i="9"/>
  <c r="AE345" i="9" s="1"/>
  <c r="AA292" i="9"/>
  <c r="AA294" i="9" s="1"/>
  <c r="AB217" i="9"/>
  <c r="AB219" i="9" s="1"/>
  <c r="AH142" i="9"/>
  <c r="AH145" i="9" s="1"/>
  <c r="W92" i="9"/>
  <c r="W94" i="9" s="1"/>
  <c r="Q17" i="9"/>
  <c r="Q20" i="9" s="1"/>
  <c r="Q12" i="8" s="1"/>
  <c r="AH17" i="9"/>
  <c r="AH20" i="9" s="1"/>
  <c r="AH12" i="8" s="1"/>
  <c r="AA67" i="9"/>
  <c r="AA69" i="9" s="1"/>
  <c r="O117" i="9"/>
  <c r="O120" i="9" s="1"/>
  <c r="L167" i="9"/>
  <c r="L169" i="9" s="1"/>
  <c r="AI217" i="9"/>
  <c r="AI219" i="9" s="1"/>
  <c r="X267" i="9"/>
  <c r="X269" i="9" s="1"/>
  <c r="AL317" i="9"/>
  <c r="AL320" i="9" s="1"/>
  <c r="U367" i="9"/>
  <c r="U370" i="9" s="1"/>
  <c r="R417" i="9"/>
  <c r="R420" i="9" s="1"/>
  <c r="W492" i="9"/>
  <c r="W494" i="9" s="1"/>
  <c r="X567" i="9"/>
  <c r="X569" i="9" s="1"/>
  <c r="R542" i="9"/>
  <c r="R545" i="9" s="1"/>
  <c r="N417" i="9"/>
  <c r="N419" i="9" s="1"/>
  <c r="Z292" i="9"/>
  <c r="Z294" i="9" s="1"/>
  <c r="S167" i="9"/>
  <c r="S169" i="9" s="1"/>
  <c r="AD42" i="9"/>
  <c r="AD45" i="9" s="1"/>
  <c r="AL567" i="9"/>
  <c r="AL570" i="9" s="1"/>
  <c r="AH367" i="9"/>
  <c r="AH370" i="9" s="1"/>
  <c r="W267" i="9"/>
  <c r="W269" i="9" s="1"/>
  <c r="AC142" i="9"/>
  <c r="AC145" i="9" s="1"/>
  <c r="AA467" i="9"/>
  <c r="AA470" i="9" s="1"/>
  <c r="H317" i="9"/>
  <c r="H319" i="9" s="1"/>
  <c r="AK92" i="9"/>
  <c r="AK95" i="9" s="1"/>
  <c r="K417" i="9"/>
  <c r="K420" i="9" s="1"/>
  <c r="G167" i="9"/>
  <c r="G169" i="9" s="1"/>
  <c r="P17" i="9"/>
  <c r="P19" i="9" s="1"/>
  <c r="P11" i="8" s="1"/>
  <c r="P267" i="9"/>
  <c r="P270" i="9" s="1"/>
  <c r="AK167" i="9"/>
  <c r="AK170" i="9" s="1"/>
  <c r="Q67" i="9"/>
  <c r="Q69" i="9" s="1"/>
  <c r="Z117" i="9"/>
  <c r="Z119" i="9" s="1"/>
  <c r="R367" i="9"/>
  <c r="R370" i="9" s="1"/>
  <c r="G92" i="9"/>
  <c r="G94" i="9" s="1"/>
  <c r="AB617" i="9"/>
  <c r="Q617" i="9"/>
  <c r="Q619" i="9" s="1"/>
  <c r="T417" i="9"/>
  <c r="T420" i="9" s="1"/>
  <c r="T117" i="9"/>
  <c r="T119" i="9" s="1"/>
  <c r="AJ67" i="9"/>
  <c r="AJ69" i="9" s="1"/>
  <c r="AC217" i="9"/>
  <c r="Y442" i="9"/>
  <c r="Y445" i="9" s="1"/>
  <c r="H67" i="9"/>
  <c r="H69" i="9" s="1"/>
  <c r="P217" i="9"/>
  <c r="P220" i="9" s="1"/>
  <c r="AL367" i="9"/>
  <c r="AL369" i="9" s="1"/>
  <c r="Z42" i="9"/>
  <c r="Z44" i="9" s="1"/>
  <c r="O92" i="9"/>
  <c r="O95" i="9" s="1"/>
  <c r="M192" i="9"/>
  <c r="M194" i="9" s="1"/>
  <c r="AI292" i="9"/>
  <c r="AI294" i="9" s="1"/>
  <c r="AB392" i="9"/>
  <c r="AB395" i="9" s="1"/>
  <c r="AA592" i="9"/>
  <c r="AA595" i="9" s="1"/>
  <c r="K42" i="9"/>
  <c r="K44" i="9" s="1"/>
  <c r="Q92" i="9"/>
  <c r="Q94" i="9" s="1"/>
  <c r="AK192" i="9"/>
  <c r="AK195" i="9" s="1"/>
  <c r="F292" i="9"/>
  <c r="F294" i="9" s="1"/>
  <c r="R392" i="9"/>
  <c r="R394" i="9" s="1"/>
  <c r="AF592" i="9"/>
  <c r="AF595" i="9" s="1"/>
  <c r="AE567" i="9"/>
  <c r="AE570" i="9" s="1"/>
  <c r="P542" i="9"/>
  <c r="P545" i="9" s="1"/>
  <c r="AE142" i="9"/>
  <c r="AE145" i="9" s="1"/>
  <c r="AL192" i="9"/>
  <c r="AL195" i="9" s="1"/>
  <c r="AJ242" i="9"/>
  <c r="AJ244" i="9" s="1"/>
  <c r="AC292" i="9"/>
  <c r="AC294" i="9" s="1"/>
  <c r="AC342" i="9"/>
  <c r="AC344" i="9" s="1"/>
  <c r="H417" i="9"/>
  <c r="H419" i="9" s="1"/>
  <c r="AI492" i="9"/>
  <c r="AI495" i="9" s="1"/>
  <c r="L542" i="9"/>
  <c r="L545" i="9" s="1"/>
  <c r="AA617" i="9"/>
  <c r="AA620" i="9" s="1"/>
  <c r="W42" i="9"/>
  <c r="W44" i="9" s="1"/>
  <c r="T92" i="9"/>
  <c r="T95" i="9" s="1"/>
  <c r="AH117" i="9"/>
  <c r="AH120" i="9" s="1"/>
  <c r="AG167" i="9"/>
  <c r="AG169" i="9" s="1"/>
  <c r="AH217" i="9"/>
  <c r="AH220" i="9" s="1"/>
  <c r="AH267" i="9"/>
  <c r="AH270" i="9" s="1"/>
  <c r="AG317" i="9"/>
  <c r="AG320" i="9" s="1"/>
  <c r="I392" i="9"/>
  <c r="I395" i="9" s="1"/>
  <c r="AJ467" i="9"/>
  <c r="AJ469" i="9" s="1"/>
  <c r="J517" i="9"/>
  <c r="J520" i="9" s="1"/>
  <c r="I592" i="9"/>
  <c r="I594" i="9" s="1"/>
  <c r="AI617" i="9"/>
  <c r="AI619" i="9" s="1"/>
  <c r="K567" i="9"/>
  <c r="K569" i="9" s="1"/>
  <c r="E542" i="9"/>
  <c r="E545" i="9" s="1"/>
  <c r="AB492" i="9"/>
  <c r="AB494" i="9" s="1"/>
  <c r="AK467" i="9"/>
  <c r="AK469" i="9" s="1"/>
  <c r="J417" i="9"/>
  <c r="J419" i="9" s="1"/>
  <c r="AJ392" i="9"/>
  <c r="AJ395" i="9" s="1"/>
  <c r="AH342" i="9"/>
  <c r="AH345" i="9" s="1"/>
  <c r="Z317" i="9"/>
  <c r="Z319" i="9" s="1"/>
  <c r="O292" i="9"/>
  <c r="O295" i="9" s="1"/>
  <c r="AB267" i="9"/>
  <c r="AB269" i="9" s="1"/>
  <c r="G242" i="9"/>
  <c r="G244" i="9" s="1"/>
  <c r="AA217" i="9"/>
  <c r="AA220" i="9" s="1"/>
  <c r="E192" i="9"/>
  <c r="E194" i="9" s="1"/>
  <c r="H167" i="9"/>
  <c r="H169" i="9" s="1"/>
  <c r="T142" i="9"/>
  <c r="T144" i="9" s="1"/>
  <c r="AG92" i="9"/>
  <c r="AG94" i="9" s="1"/>
  <c r="AF67" i="9"/>
  <c r="AF70" i="9" s="1"/>
  <c r="AK42" i="9"/>
  <c r="AK44" i="9" s="1"/>
  <c r="M17" i="9"/>
  <c r="M19" i="9" s="1"/>
  <c r="G17" i="9"/>
  <c r="G20" i="9" s="1"/>
  <c r="G12" i="8" s="1"/>
  <c r="AI42" i="9"/>
  <c r="AI45" i="9" s="1"/>
  <c r="K67" i="9"/>
  <c r="K70" i="9" s="1"/>
  <c r="AD92" i="9"/>
  <c r="AD95" i="9" s="1"/>
  <c r="AK142" i="9"/>
  <c r="AK144" i="9" s="1"/>
  <c r="N167" i="9"/>
  <c r="N169" i="9" s="1"/>
  <c r="AJ217" i="9"/>
  <c r="AJ219" i="9" s="1"/>
  <c r="AF242" i="9"/>
  <c r="AF245" i="9" s="1"/>
  <c r="G292" i="9"/>
  <c r="G295" i="9" s="1"/>
  <c r="Y317" i="9"/>
  <c r="Y320" i="9" s="1"/>
  <c r="W367" i="9"/>
  <c r="W369" i="9" s="1"/>
  <c r="G417" i="9"/>
  <c r="G420" i="9" s="1"/>
  <c r="V467" i="9"/>
  <c r="V470" i="9" s="1"/>
  <c r="AK517" i="9"/>
  <c r="AK520" i="9" s="1"/>
  <c r="E567" i="9"/>
  <c r="E570" i="9" s="1"/>
  <c r="Y617" i="9"/>
  <c r="Y620" i="9" s="1"/>
  <c r="AG617" i="9"/>
  <c r="AG620" i="9" s="1"/>
  <c r="V617" i="9"/>
  <c r="V620" i="9" s="1"/>
  <c r="AH592" i="9"/>
  <c r="AH595" i="9" s="1"/>
  <c r="L592" i="9"/>
  <c r="L595" i="9" s="1"/>
  <c r="AI592" i="9"/>
  <c r="AI595" i="9" s="1"/>
  <c r="AE542" i="9"/>
  <c r="AE545" i="9" s="1"/>
  <c r="AD592" i="9"/>
  <c r="AD594" i="9" s="1"/>
  <c r="AC567" i="9"/>
  <c r="AC569" i="9" s="1"/>
  <c r="E492" i="9"/>
  <c r="E494" i="9" s="1"/>
  <c r="AJ417" i="9"/>
  <c r="AJ420" i="9" s="1"/>
  <c r="AA317" i="9"/>
  <c r="AA320" i="9" s="1"/>
  <c r="Y242" i="9"/>
  <c r="Y245" i="9" s="1"/>
  <c r="AJ192" i="9"/>
  <c r="AJ194" i="9" s="1"/>
  <c r="AK117" i="9"/>
  <c r="AK120" i="9" s="1"/>
  <c r="E67" i="9"/>
  <c r="E70" i="9" s="1"/>
  <c r="R617" i="9"/>
  <c r="R620" i="9" s="1"/>
  <c r="AH517" i="9"/>
  <c r="AH520" i="9" s="1"/>
  <c r="L442" i="9"/>
  <c r="L445" i="9" s="1"/>
  <c r="AB367" i="9"/>
  <c r="AB370" i="9" s="1"/>
  <c r="AK292" i="9"/>
  <c r="AK294" i="9" s="1"/>
  <c r="O217" i="9"/>
  <c r="O220" i="9" s="1"/>
  <c r="V167" i="9"/>
  <c r="V170" i="9" s="1"/>
  <c r="Y517" i="9"/>
  <c r="Y520" i="9" s="1"/>
  <c r="W517" i="9"/>
  <c r="W519" i="9" s="1"/>
  <c r="G442" i="9"/>
  <c r="G445" i="9" s="1"/>
  <c r="AI267" i="9"/>
  <c r="AI269" i="9" s="1"/>
  <c r="V142" i="9"/>
  <c r="V144" i="9" s="1"/>
  <c r="R42" i="9"/>
  <c r="R45" i="9" s="1"/>
  <c r="P517" i="9"/>
  <c r="P520" i="9" s="1"/>
  <c r="AJ342" i="9"/>
  <c r="AJ344" i="9" s="1"/>
  <c r="S217" i="9"/>
  <c r="S220" i="9" s="1"/>
  <c r="E92" i="9"/>
  <c r="E95" i="9" s="1"/>
  <c r="L17" i="9"/>
  <c r="L19" i="9" s="1"/>
  <c r="L11" i="8" s="1"/>
  <c r="W392" i="9"/>
  <c r="W395" i="9" s="1"/>
  <c r="E167" i="9"/>
  <c r="E169" i="9" s="1"/>
  <c r="AG17" i="9"/>
  <c r="AG20" i="9" s="1"/>
  <c r="AG12" i="8" s="1"/>
  <c r="Z267" i="9"/>
  <c r="Z270" i="9" s="1"/>
  <c r="U42" i="9"/>
  <c r="U44" i="9" s="1"/>
  <c r="Z192" i="9"/>
  <c r="Z195" i="9" s="1"/>
  <c r="AH617" i="9"/>
  <c r="AH620" i="9" s="1"/>
  <c r="AG192" i="9"/>
  <c r="AG195" i="9" s="1"/>
  <c r="M292" i="9"/>
  <c r="M295" i="9" s="1"/>
  <c r="AC417" i="9"/>
  <c r="AC420" i="9" s="1"/>
  <c r="W242" i="9"/>
  <c r="W245" i="9" s="1"/>
  <c r="F342" i="9"/>
  <c r="F344" i="9" s="1"/>
  <c r="Q492" i="9"/>
  <c r="Q495" i="9" s="1"/>
  <c r="O42" i="9"/>
  <c r="O45" i="9" s="1"/>
  <c r="AB42" i="9"/>
  <c r="AB44" i="9" s="1"/>
  <c r="AL242" i="9"/>
  <c r="AL245" i="9" s="1"/>
  <c r="P142" i="9"/>
  <c r="P145" i="9" s="1"/>
  <c r="L342" i="9"/>
  <c r="L345" i="9" s="1"/>
  <c r="Z142" i="9"/>
  <c r="Z145" i="9" s="1"/>
  <c r="I28" i="9"/>
  <c r="I17" i="8" s="1"/>
  <c r="AM29" i="9"/>
  <c r="AJ17" i="9"/>
  <c r="AJ20" i="9" s="1"/>
  <c r="AJ12" i="8" s="1"/>
  <c r="E17" i="9"/>
  <c r="E20" i="9" s="1"/>
  <c r="E12" i="8" s="1"/>
  <c r="V615" i="9"/>
  <c r="U629" i="9" s="1"/>
  <c r="U177" i="8"/>
  <c r="O53" i="9"/>
  <c r="O24" i="8" s="1"/>
  <c r="O553" i="9"/>
  <c r="O164" i="8" s="1"/>
  <c r="U53" i="9"/>
  <c r="U24" i="8" s="1"/>
  <c r="AG427" i="9"/>
  <c r="AG128" i="8" s="1"/>
  <c r="O377" i="9"/>
  <c r="O114" i="8" s="1"/>
  <c r="AA353" i="9"/>
  <c r="AA108" i="8" s="1"/>
  <c r="U227" i="9"/>
  <c r="U72" i="8" s="1"/>
  <c r="O228" i="9"/>
  <c r="O73" i="8" s="1"/>
  <c r="AG202" i="9"/>
  <c r="AG65" i="8" s="1"/>
  <c r="I128" i="9"/>
  <c r="I45" i="8" s="1"/>
  <c r="O28" i="9"/>
  <c r="O17" i="8" s="1"/>
  <c r="O455" i="9"/>
  <c r="U430" i="9"/>
  <c r="U130" i="8" s="1"/>
  <c r="U405" i="9"/>
  <c r="U123" i="8" s="1"/>
  <c r="AA602" i="9"/>
  <c r="AM601" i="9"/>
  <c r="F115" i="9"/>
  <c r="E129" i="9" s="1"/>
  <c r="E37" i="8"/>
  <c r="O52" i="9"/>
  <c r="P65" i="9" s="1"/>
  <c r="O79" i="9" s="1"/>
  <c r="E53" i="9"/>
  <c r="E24" i="8" s="1"/>
  <c r="O378" i="9"/>
  <c r="O115" i="8" s="1"/>
  <c r="AA278" i="9"/>
  <c r="AA87" i="8" s="1"/>
  <c r="E28" i="9"/>
  <c r="E17" i="8" s="1"/>
  <c r="E178" i="8"/>
  <c r="AA578" i="9"/>
  <c r="AA171" i="8" s="1"/>
  <c r="AM626" i="9"/>
  <c r="AG53" i="9"/>
  <c r="AG24" i="8" s="1"/>
  <c r="E577" i="9"/>
  <c r="E170" i="8" s="1"/>
  <c r="U228" i="9"/>
  <c r="U73" i="8" s="1"/>
  <c r="AG178" i="9"/>
  <c r="AG59" i="8" s="1"/>
  <c r="O152" i="9"/>
  <c r="AM155" i="8"/>
  <c r="AM326" i="9"/>
  <c r="U603" i="9"/>
  <c r="U178" i="8" s="1"/>
  <c r="O577" i="9"/>
  <c r="AM401" i="9"/>
  <c r="E120" i="8"/>
  <c r="AM120" i="8" s="1"/>
  <c r="U478" i="9"/>
  <c r="I72" i="8"/>
  <c r="J240" i="9"/>
  <c r="I254" i="9" s="1"/>
  <c r="I73" i="8"/>
  <c r="O57" i="8"/>
  <c r="AM57" i="8" s="1"/>
  <c r="AM176" i="9"/>
  <c r="AG52" i="9"/>
  <c r="O162" i="8"/>
  <c r="AM162" i="8" s="1"/>
  <c r="AM551" i="9"/>
  <c r="I78" i="9"/>
  <c r="E22" i="8"/>
  <c r="AM22" i="8" s="1"/>
  <c r="AM51" i="9"/>
  <c r="AG128" i="9"/>
  <c r="AG45" i="8" s="1"/>
  <c r="AG106" i="8"/>
  <c r="AM106" i="8" s="1"/>
  <c r="AM351" i="9"/>
  <c r="AA352" i="9"/>
  <c r="E85" i="8"/>
  <c r="AM85" i="8" s="1"/>
  <c r="AM276" i="9"/>
  <c r="AM226" i="9"/>
  <c r="AM251" i="9"/>
  <c r="U27" i="9"/>
  <c r="F540" i="9"/>
  <c r="E554" i="9" s="1"/>
  <c r="AM126" i="9"/>
  <c r="F16" i="9"/>
  <c r="E578" i="9"/>
  <c r="O36" i="8"/>
  <c r="AM36" i="8" s="1"/>
  <c r="AM101" i="9"/>
  <c r="AM376" i="9"/>
  <c r="E113" i="8"/>
  <c r="AM113" i="8" s="1"/>
  <c r="AG203" i="9"/>
  <c r="AG66" i="8" s="1"/>
  <c r="O44" i="8"/>
  <c r="I77" i="9"/>
  <c r="O27" i="9"/>
  <c r="AM26" i="9"/>
  <c r="I29" i="8"/>
  <c r="AM29" i="8" s="1"/>
  <c r="AM76" i="9"/>
  <c r="O178" i="9"/>
  <c r="E169" i="8"/>
  <c r="AM169" i="8" s="1"/>
  <c r="AM576" i="9"/>
  <c r="O252" i="9"/>
  <c r="AG230" i="9"/>
  <c r="AG74" i="8" s="1"/>
  <c r="U64" i="8"/>
  <c r="AM64" i="8" s="1"/>
  <c r="AM201" i="9"/>
  <c r="U128" i="9"/>
  <c r="U45" i="8" s="1"/>
  <c r="I27" i="9"/>
  <c r="U28" i="9"/>
  <c r="U17" i="8" s="1"/>
  <c r="AM526" i="9"/>
  <c r="AA51" i="8" l="1"/>
  <c r="U380" i="9"/>
  <c r="U116" i="8" s="1"/>
  <c r="AH615" i="9"/>
  <c r="AG629" i="9" s="1"/>
  <c r="AH340" i="9"/>
  <c r="AG354" i="9" s="1"/>
  <c r="U130" i="9"/>
  <c r="U46" i="8" s="1"/>
  <c r="I44" i="8"/>
  <c r="AM103" i="9"/>
  <c r="I280" i="9"/>
  <c r="AM108" i="8"/>
  <c r="AH190" i="9"/>
  <c r="AG204" i="9" s="1"/>
  <c r="O163" i="8"/>
  <c r="J540" i="9"/>
  <c r="I554" i="9" s="1"/>
  <c r="AG149" i="8"/>
  <c r="AB340" i="9"/>
  <c r="AA354" i="9" s="1"/>
  <c r="AM354" i="9" s="1"/>
  <c r="AA605" i="9"/>
  <c r="AA179" i="8" s="1"/>
  <c r="E128" i="8"/>
  <c r="V390" i="9"/>
  <c r="U404" i="9" s="1"/>
  <c r="AA630" i="9"/>
  <c r="AA186" i="8" s="1"/>
  <c r="U530" i="9"/>
  <c r="U158" i="8" s="1"/>
  <c r="AA79" i="8"/>
  <c r="U93" i="8"/>
  <c r="O305" i="9"/>
  <c r="O95" i="8" s="1"/>
  <c r="U555" i="9"/>
  <c r="U165" i="8" s="1"/>
  <c r="AM157" i="8"/>
  <c r="AM52" i="8"/>
  <c r="P190" i="9"/>
  <c r="O204" i="9" s="1"/>
  <c r="AM204" i="9" s="1"/>
  <c r="AG121" i="8"/>
  <c r="AG163" i="8"/>
  <c r="E51" i="8"/>
  <c r="P465" i="9"/>
  <c r="O479" i="9" s="1"/>
  <c r="P315" i="9"/>
  <c r="O329" i="9" s="1"/>
  <c r="O37" i="8"/>
  <c r="AB465" i="9"/>
  <c r="AA479" i="9" s="1"/>
  <c r="J615" i="9"/>
  <c r="I629" i="9" s="1"/>
  <c r="O380" i="9"/>
  <c r="E121" i="8"/>
  <c r="AB415" i="9"/>
  <c r="AA429" i="9" s="1"/>
  <c r="AH490" i="9"/>
  <c r="AG504" i="9" s="1"/>
  <c r="O107" i="8"/>
  <c r="F290" i="9"/>
  <c r="E304" i="9" s="1"/>
  <c r="I93" i="8"/>
  <c r="J365" i="9"/>
  <c r="I379" i="9" s="1"/>
  <c r="AG155" i="9"/>
  <c r="AG53" i="8" s="1"/>
  <c r="U86" i="8"/>
  <c r="E65" i="8"/>
  <c r="I86" i="8"/>
  <c r="AH465" i="9"/>
  <c r="AG479" i="9" s="1"/>
  <c r="O255" i="9"/>
  <c r="O81" i="8" s="1"/>
  <c r="I330" i="9"/>
  <c r="AG170" i="8"/>
  <c r="AH290" i="9"/>
  <c r="AG304" i="9" s="1"/>
  <c r="AG480" i="9"/>
  <c r="AG144" i="8" s="1"/>
  <c r="I305" i="9"/>
  <c r="I95" i="8" s="1"/>
  <c r="AG530" i="9"/>
  <c r="AG158" i="8" s="1"/>
  <c r="J590" i="9"/>
  <c r="I604" i="9" s="1"/>
  <c r="AG430" i="9"/>
  <c r="AG130" i="8" s="1"/>
  <c r="F365" i="9"/>
  <c r="E379" i="9" s="1"/>
  <c r="O555" i="9"/>
  <c r="O165" i="8" s="1"/>
  <c r="AA180" i="9"/>
  <c r="AA60" i="8" s="1"/>
  <c r="O180" i="9"/>
  <c r="O60" i="8" s="1"/>
  <c r="O355" i="9"/>
  <c r="O109" i="8" s="1"/>
  <c r="U149" i="8"/>
  <c r="AB515" i="9"/>
  <c r="AA529" i="9" s="1"/>
  <c r="AM529" i="9" s="1"/>
  <c r="AA23" i="8"/>
  <c r="O100" i="8"/>
  <c r="V440" i="9"/>
  <c r="U454" i="9" s="1"/>
  <c r="U58" i="8"/>
  <c r="E80" i="9"/>
  <c r="E32" i="8" s="1"/>
  <c r="O142" i="8"/>
  <c r="O128" i="8"/>
  <c r="O330" i="9"/>
  <c r="O102" i="8" s="1"/>
  <c r="AB115" i="9"/>
  <c r="AA129" i="9" s="1"/>
  <c r="F390" i="9"/>
  <c r="E404" i="9" s="1"/>
  <c r="E163" i="8"/>
  <c r="AM602" i="9"/>
  <c r="O177" i="8"/>
  <c r="AA580" i="9"/>
  <c r="AA172" i="8" s="1"/>
  <c r="O156" i="8"/>
  <c r="AH540" i="9"/>
  <c r="AG554" i="9" s="1"/>
  <c r="AM554" i="9" s="1"/>
  <c r="AM527" i="9"/>
  <c r="O530" i="9"/>
  <c r="O158" i="8" s="1"/>
  <c r="U142" i="8"/>
  <c r="AA480" i="9"/>
  <c r="AA144" i="8" s="1"/>
  <c r="AA142" i="8"/>
  <c r="AA128" i="8"/>
  <c r="AG405" i="9"/>
  <c r="AG123" i="8" s="1"/>
  <c r="O405" i="9"/>
  <c r="O123" i="8" s="1"/>
  <c r="AG107" i="8"/>
  <c r="U107" i="8"/>
  <c r="U100" i="8"/>
  <c r="AM302" i="9"/>
  <c r="AB290" i="9"/>
  <c r="AA304" i="9" s="1"/>
  <c r="O86" i="8"/>
  <c r="O280" i="9"/>
  <c r="O88" i="8" s="1"/>
  <c r="AM80" i="8"/>
  <c r="J215" i="9"/>
  <c r="I229" i="9" s="1"/>
  <c r="AG51" i="8"/>
  <c r="I51" i="8"/>
  <c r="V140" i="9"/>
  <c r="U154" i="9" s="1"/>
  <c r="AG130" i="9"/>
  <c r="AG46" i="8" s="1"/>
  <c r="F615" i="9"/>
  <c r="E629" i="9" s="1"/>
  <c r="E105" i="9"/>
  <c r="E39" i="8" s="1"/>
  <c r="AA80" i="9"/>
  <c r="AA32" i="8" s="1"/>
  <c r="O80" i="9"/>
  <c r="O32" i="8" s="1"/>
  <c r="AM150" i="8"/>
  <c r="AM628" i="9"/>
  <c r="AA163" i="8"/>
  <c r="AA530" i="9"/>
  <c r="AA158" i="8" s="1"/>
  <c r="AA156" i="8"/>
  <c r="U505" i="9"/>
  <c r="U151" i="8" s="1"/>
  <c r="O149" i="8"/>
  <c r="AM502" i="9"/>
  <c r="J490" i="9"/>
  <c r="I504" i="9" s="1"/>
  <c r="O121" i="8"/>
  <c r="AB390" i="9"/>
  <c r="AA404" i="9" s="1"/>
  <c r="I55" i="9"/>
  <c r="I25" i="8" s="1"/>
  <c r="F90" i="9"/>
  <c r="E104" i="9" s="1"/>
  <c r="AG30" i="8"/>
  <c r="AB140" i="9"/>
  <c r="AA154" i="9" s="1"/>
  <c r="F140" i="9"/>
  <c r="E154" i="9" s="1"/>
  <c r="U80" i="9"/>
  <c r="U32" i="8" s="1"/>
  <c r="O55" i="9"/>
  <c r="O25" i="8" s="1"/>
  <c r="U55" i="9"/>
  <c r="U25" i="8" s="1"/>
  <c r="AA55" i="9"/>
  <c r="AA25" i="8" s="1"/>
  <c r="AA30" i="9"/>
  <c r="AA18" i="8" s="1"/>
  <c r="I185" i="8"/>
  <c r="AM185" i="8" s="1"/>
  <c r="I630" i="9"/>
  <c r="I186" i="8" s="1"/>
  <c r="AM553" i="9"/>
  <c r="AA30" i="8"/>
  <c r="U65" i="8"/>
  <c r="U79" i="8"/>
  <c r="AM152" i="9"/>
  <c r="AM452" i="9"/>
  <c r="AG79" i="8"/>
  <c r="AM403" i="9"/>
  <c r="AM164" i="8"/>
  <c r="V165" i="9"/>
  <c r="U179" i="9" s="1"/>
  <c r="AM528" i="9"/>
  <c r="AM153" i="9"/>
  <c r="AM122" i="8"/>
  <c r="E135" i="8"/>
  <c r="AA355" i="9"/>
  <c r="AA109" i="8" s="1"/>
  <c r="AM503" i="9"/>
  <c r="I128" i="8"/>
  <c r="E580" i="9"/>
  <c r="E172" i="8" s="1"/>
  <c r="AG205" i="9"/>
  <c r="AG67" i="8" s="1"/>
  <c r="E530" i="9"/>
  <c r="E158" i="8" s="1"/>
  <c r="I80" i="9"/>
  <c r="I32" i="8" s="1"/>
  <c r="I555" i="9"/>
  <c r="I165" i="8" s="1"/>
  <c r="O30" i="9"/>
  <c r="O18" i="8" s="1"/>
  <c r="I105" i="9"/>
  <c r="I39" i="8" s="1"/>
  <c r="AM477" i="9"/>
  <c r="AG80" i="9"/>
  <c r="AG32" i="8" s="1"/>
  <c r="AA205" i="9"/>
  <c r="AA67" i="8" s="1"/>
  <c r="O230" i="9"/>
  <c r="O74" i="8" s="1"/>
  <c r="I355" i="9"/>
  <c r="I109" i="8" s="1"/>
  <c r="O51" i="8"/>
  <c r="U156" i="8"/>
  <c r="I121" i="8"/>
  <c r="I100" i="8"/>
  <c r="AM402" i="9"/>
  <c r="O155" i="9"/>
  <c r="O53" i="8" s="1"/>
  <c r="AM627" i="9"/>
  <c r="AM327" i="9"/>
  <c r="V590" i="9"/>
  <c r="U604" i="9" s="1"/>
  <c r="E55" i="9"/>
  <c r="E25" i="8" s="1"/>
  <c r="O30" i="8"/>
  <c r="AM353" i="9"/>
  <c r="I114" i="8"/>
  <c r="AM114" i="8" s="1"/>
  <c r="AM428" i="9"/>
  <c r="AM303" i="9"/>
  <c r="AM184" i="8"/>
  <c r="U135" i="8"/>
  <c r="V465" i="9"/>
  <c r="U479" i="9" s="1"/>
  <c r="AG55" i="9"/>
  <c r="AG25" i="8" s="1"/>
  <c r="AG30" i="9"/>
  <c r="AG18" i="8" s="1"/>
  <c r="U30" i="9"/>
  <c r="U18" i="8" s="1"/>
  <c r="AM94" i="8"/>
  <c r="U330" i="9"/>
  <c r="U102" i="8" s="1"/>
  <c r="E142" i="8"/>
  <c r="F490" i="9"/>
  <c r="E504" i="9" s="1"/>
  <c r="I155" i="9"/>
  <c r="U23" i="8"/>
  <c r="G44" i="9"/>
  <c r="G46" i="9" s="1"/>
  <c r="AH115" i="9"/>
  <c r="AG129" i="9" s="1"/>
  <c r="AM552" i="9"/>
  <c r="AM102" i="9"/>
  <c r="I37" i="8"/>
  <c r="I30" i="9"/>
  <c r="I18" i="8" s="1"/>
  <c r="U163" i="8"/>
  <c r="AM177" i="9"/>
  <c r="AA170" i="8"/>
  <c r="I58" i="8"/>
  <c r="AH390" i="9"/>
  <c r="AG404" i="9" s="1"/>
  <c r="I369" i="9"/>
  <c r="I370" i="9"/>
  <c r="H370" i="9"/>
  <c r="H369" i="9"/>
  <c r="F370" i="9"/>
  <c r="F369" i="9"/>
  <c r="G370" i="9"/>
  <c r="G369" i="9"/>
  <c r="J370" i="9"/>
  <c r="J369" i="9"/>
  <c r="E370" i="9"/>
  <c r="E369" i="9"/>
  <c r="V415" i="9"/>
  <c r="U429" i="9" s="1"/>
  <c r="E405" i="9"/>
  <c r="E123" i="8" s="1"/>
  <c r="E72" i="8"/>
  <c r="E605" i="9"/>
  <c r="E179" i="8" s="1"/>
  <c r="I580" i="9"/>
  <c r="I172" i="8" s="1"/>
  <c r="AG555" i="9"/>
  <c r="AG165" i="8" s="1"/>
  <c r="J565" i="9"/>
  <c r="I579" i="9" s="1"/>
  <c r="AM579" i="9" s="1"/>
  <c r="I163" i="8"/>
  <c r="I530" i="9"/>
  <c r="I158" i="8" s="1"/>
  <c r="AA505" i="9"/>
  <c r="AA151" i="8" s="1"/>
  <c r="O505" i="9"/>
  <c r="E480" i="9"/>
  <c r="E144" i="8" s="1"/>
  <c r="AG455" i="9"/>
  <c r="AG137" i="8" s="1"/>
  <c r="AA455" i="9"/>
  <c r="AA137" i="8" s="1"/>
  <c r="I136" i="8"/>
  <c r="AM136" i="8" s="1"/>
  <c r="AM453" i="9"/>
  <c r="I430" i="9"/>
  <c r="I130" i="8" s="1"/>
  <c r="AM129" i="8"/>
  <c r="AA430" i="9"/>
  <c r="AA130" i="8" s="1"/>
  <c r="AM377" i="9"/>
  <c r="I380" i="9"/>
  <c r="I116" i="8" s="1"/>
  <c r="P390" i="9"/>
  <c r="O404" i="9" s="1"/>
  <c r="E380" i="9"/>
  <c r="E116" i="8" s="1"/>
  <c r="AG380" i="9"/>
  <c r="AG116" i="8" s="1"/>
  <c r="U355" i="9"/>
  <c r="U109" i="8" s="1"/>
  <c r="AM328" i="9"/>
  <c r="AG330" i="9"/>
  <c r="AG102" i="8" s="1"/>
  <c r="AA330" i="9"/>
  <c r="AA102" i="8" s="1"/>
  <c r="AM101" i="8"/>
  <c r="AH315" i="9"/>
  <c r="AG329" i="9" s="1"/>
  <c r="U305" i="9"/>
  <c r="U95" i="8" s="1"/>
  <c r="AM278" i="9"/>
  <c r="AM277" i="9"/>
  <c r="AA280" i="9"/>
  <c r="AA88" i="8" s="1"/>
  <c r="AM253" i="9"/>
  <c r="AA255" i="9"/>
  <c r="AA81" i="8" s="1"/>
  <c r="AM252" i="9"/>
  <c r="J265" i="9"/>
  <c r="I279" i="9" s="1"/>
  <c r="I255" i="9"/>
  <c r="I81" i="8" s="1"/>
  <c r="E230" i="9"/>
  <c r="E74" i="8" s="1"/>
  <c r="I205" i="9"/>
  <c r="I67" i="8" s="1"/>
  <c r="AH215" i="9"/>
  <c r="AG229" i="9" s="1"/>
  <c r="U180" i="9"/>
  <c r="U60" i="8" s="1"/>
  <c r="I180" i="9"/>
  <c r="I60" i="8" s="1"/>
  <c r="AM127" i="9"/>
  <c r="AH140" i="9"/>
  <c r="AG154" i="9" s="1"/>
  <c r="O105" i="9"/>
  <c r="O39" i="8" s="1"/>
  <c r="V90" i="9"/>
  <c r="U104" i="9" s="1"/>
  <c r="V94" i="9"/>
  <c r="V96" i="9" s="1"/>
  <c r="V97" i="9" s="1"/>
  <c r="AG16" i="8"/>
  <c r="E30" i="9"/>
  <c r="E18" i="8" s="1"/>
  <c r="K269" i="9"/>
  <c r="K271" i="9" s="1"/>
  <c r="K272" i="9" s="1"/>
  <c r="AM15" i="8"/>
  <c r="AM189" i="8" s="1"/>
  <c r="AL69" i="9"/>
  <c r="AL71" i="9" s="1"/>
  <c r="AL72" i="9" s="1"/>
  <c r="AM227" i="9"/>
  <c r="G619" i="9"/>
  <c r="G621" i="9" s="1"/>
  <c r="G622" i="9" s="1"/>
  <c r="H20" i="9"/>
  <c r="H12" i="8" s="1"/>
  <c r="H294" i="9"/>
  <c r="H296" i="9" s="1"/>
  <c r="H297" i="9" s="1"/>
  <c r="O545" i="9"/>
  <c r="O546" i="9" s="1"/>
  <c r="O547" i="9" s="1"/>
  <c r="Z594" i="9"/>
  <c r="Z596" i="9" s="1"/>
  <c r="Z597" i="9" s="1"/>
  <c r="X344" i="9"/>
  <c r="X346" i="9" s="1"/>
  <c r="X347" i="9" s="1"/>
  <c r="Z170" i="9"/>
  <c r="Z171" i="9" s="1"/>
  <c r="Z172" i="9" s="1"/>
  <c r="AI20" i="9"/>
  <c r="AI12" i="8" s="1"/>
  <c r="AL295" i="9"/>
  <c r="AL296" i="9" s="1"/>
  <c r="AL297" i="9" s="1"/>
  <c r="H120" i="9"/>
  <c r="H121" i="9" s="1"/>
  <c r="H122" i="9" s="1"/>
  <c r="H444" i="9"/>
  <c r="H446" i="9" s="1"/>
  <c r="H447" i="9" s="1"/>
  <c r="W170" i="9"/>
  <c r="W171" i="9" s="1"/>
  <c r="W172" i="9" s="1"/>
  <c r="J445" i="9"/>
  <c r="J446" i="9" s="1"/>
  <c r="J447" i="9" s="1"/>
  <c r="AC170" i="9"/>
  <c r="AC171" i="9" s="1"/>
  <c r="AC172" i="9" s="1"/>
  <c r="T595" i="9"/>
  <c r="T596" i="9" s="1"/>
  <c r="T597" i="9" s="1"/>
  <c r="AF345" i="9"/>
  <c r="AF346" i="9" s="1"/>
  <c r="AF347" i="9" s="1"/>
  <c r="U119" i="9"/>
  <c r="U121" i="9" s="1"/>
  <c r="U122" i="9" s="1"/>
  <c r="F94" i="9"/>
  <c r="F96" i="9" s="1"/>
  <c r="I44" i="9"/>
  <c r="I46" i="9" s="1"/>
  <c r="I47" i="9" s="1"/>
  <c r="L519" i="9"/>
  <c r="L521" i="9" s="1"/>
  <c r="L522" i="9" s="1"/>
  <c r="M594" i="9"/>
  <c r="M596" i="9" s="1"/>
  <c r="M597" i="9" s="1"/>
  <c r="M395" i="9"/>
  <c r="M396" i="9" s="1"/>
  <c r="M397" i="9" s="1"/>
  <c r="P319" i="9"/>
  <c r="P321" i="9" s="1"/>
  <c r="P322" i="9" s="1"/>
  <c r="N45" i="9"/>
  <c r="N46" i="9" s="1"/>
  <c r="N47" i="9" s="1"/>
  <c r="X319" i="9"/>
  <c r="X321" i="9" s="1"/>
  <c r="X322" i="9" s="1"/>
  <c r="Q320" i="9"/>
  <c r="Q321" i="9" s="1"/>
  <c r="Q322" i="9" s="1"/>
  <c r="AF94" i="9"/>
  <c r="AF96" i="9" s="1"/>
  <c r="AF97" i="9" s="1"/>
  <c r="AB95" i="9"/>
  <c r="AB96" i="9" s="1"/>
  <c r="AB97" i="9" s="1"/>
  <c r="X369" i="9"/>
  <c r="X371" i="9" s="1"/>
  <c r="X372" i="9" s="1"/>
  <c r="O70" i="9"/>
  <c r="O71" i="9" s="1"/>
  <c r="O72" i="9" s="1"/>
  <c r="I520" i="9"/>
  <c r="I521" i="9" s="1"/>
  <c r="I522" i="9" s="1"/>
  <c r="S145" i="9"/>
  <c r="S146" i="9" s="1"/>
  <c r="S147" i="9" s="1"/>
  <c r="I20" i="9"/>
  <c r="I12" i="8" s="1"/>
  <c r="E445" i="9"/>
  <c r="E446" i="9" s="1"/>
  <c r="E447" i="9" s="1"/>
  <c r="AA169" i="9"/>
  <c r="AA171" i="9" s="1"/>
  <c r="AA172" i="9" s="1"/>
  <c r="O72" i="8"/>
  <c r="AH240" i="9"/>
  <c r="AG254" i="9" s="1"/>
  <c r="AM38" i="8"/>
  <c r="AA72" i="8"/>
  <c r="AB194" i="9"/>
  <c r="AB196" i="9" s="1"/>
  <c r="AB197" i="9" s="1"/>
  <c r="AM228" i="9"/>
  <c r="I569" i="9"/>
  <c r="I571" i="9" s="1"/>
  <c r="I572" i="9" s="1"/>
  <c r="V270" i="9"/>
  <c r="V271" i="9" s="1"/>
  <c r="V272" i="9" s="1"/>
  <c r="Z245" i="9"/>
  <c r="Z246" i="9" s="1"/>
  <c r="Z247" i="9" s="1"/>
  <c r="R94" i="9"/>
  <c r="R96" i="9" s="1"/>
  <c r="R97" i="9" s="1"/>
  <c r="AD294" i="9"/>
  <c r="AD296" i="9" s="1"/>
  <c r="AD297" i="9" s="1"/>
  <c r="V240" i="9"/>
  <c r="U254" i="9" s="1"/>
  <c r="F545" i="9"/>
  <c r="F546" i="9" s="1"/>
  <c r="F547" i="9" s="1"/>
  <c r="N345" i="9"/>
  <c r="N346" i="9" s="1"/>
  <c r="N347" i="9" s="1"/>
  <c r="H220" i="9"/>
  <c r="H221" i="9" s="1"/>
  <c r="H222" i="9" s="1"/>
  <c r="AI69" i="9"/>
  <c r="AI71" i="9" s="1"/>
  <c r="AI72" i="9" s="1"/>
  <c r="AF20" i="9"/>
  <c r="AF12" i="8" s="1"/>
  <c r="AM378" i="9"/>
  <c r="K345" i="9"/>
  <c r="K346" i="9" s="1"/>
  <c r="K347" i="9" s="1"/>
  <c r="AE419" i="9"/>
  <c r="AE421" i="9" s="1"/>
  <c r="AE422" i="9" s="1"/>
  <c r="Q570" i="9"/>
  <c r="Q571" i="9" s="1"/>
  <c r="Q572" i="9" s="1"/>
  <c r="AD444" i="9"/>
  <c r="AD446" i="9" s="1"/>
  <c r="AD447" i="9" s="1"/>
  <c r="K444" i="9"/>
  <c r="K446" i="9" s="1"/>
  <c r="K447" i="9" s="1"/>
  <c r="I70" i="9"/>
  <c r="I71" i="9" s="1"/>
  <c r="I72" i="9" s="1"/>
  <c r="AD19" i="9"/>
  <c r="AD11" i="8" s="1"/>
  <c r="AA494" i="9"/>
  <c r="AA496" i="9" s="1"/>
  <c r="AA497" i="9" s="1"/>
  <c r="J545" i="9"/>
  <c r="J546" i="9" s="1"/>
  <c r="J547" i="9" s="1"/>
  <c r="J494" i="9"/>
  <c r="J496" i="9" s="1"/>
  <c r="J497" i="9" s="1"/>
  <c r="AK394" i="9"/>
  <c r="AK396" i="9" s="1"/>
  <c r="AK397" i="9" s="1"/>
  <c r="V295" i="9"/>
  <c r="V296" i="9" s="1"/>
  <c r="V297" i="9" s="1"/>
  <c r="AE94" i="9"/>
  <c r="AE96" i="9" s="1"/>
  <c r="AE97" i="9" s="1"/>
  <c r="W595" i="9"/>
  <c r="W596" i="9" s="1"/>
  <c r="W597" i="9" s="1"/>
  <c r="H469" i="9"/>
  <c r="H471" i="9" s="1"/>
  <c r="H472" i="9" s="1"/>
  <c r="Y120" i="9"/>
  <c r="Y121" i="9" s="1"/>
  <c r="Y122" i="9" s="1"/>
  <c r="G395" i="9"/>
  <c r="G396" i="9" s="1"/>
  <c r="G397" i="9" s="1"/>
  <c r="F320" i="9"/>
  <c r="F321" i="9" s="1"/>
  <c r="F322" i="9" s="1"/>
  <c r="R170" i="9"/>
  <c r="R171" i="9" s="1"/>
  <c r="R172" i="9" s="1"/>
  <c r="AA444" i="9"/>
  <c r="AA446" i="9" s="1"/>
  <c r="AA447" i="9" s="1"/>
  <c r="I245" i="9"/>
  <c r="I246" i="9" s="1"/>
  <c r="I247" i="9" s="1"/>
  <c r="AI194" i="9"/>
  <c r="AI196" i="9" s="1"/>
  <c r="AI197" i="9" s="1"/>
  <c r="AH569" i="9"/>
  <c r="AH571" i="9" s="1"/>
  <c r="AH572" i="9" s="1"/>
  <c r="V45" i="9"/>
  <c r="V46" i="9" s="1"/>
  <c r="V47" i="9" s="1"/>
  <c r="T19" i="9"/>
  <c r="T11" i="8" s="1"/>
  <c r="M370" i="9"/>
  <c r="M371" i="9" s="1"/>
  <c r="M372" i="9" s="1"/>
  <c r="H145" i="9"/>
  <c r="H146" i="9" s="1"/>
  <c r="H147" i="9" s="1"/>
  <c r="S194" i="9"/>
  <c r="S196" i="9" s="1"/>
  <c r="S197" i="9" s="1"/>
  <c r="AF320" i="9"/>
  <c r="AF321" i="9" s="1"/>
  <c r="AF322" i="9" s="1"/>
  <c r="AE45" i="9"/>
  <c r="AE46" i="9" s="1"/>
  <c r="AE47" i="9" s="1"/>
  <c r="R470" i="9"/>
  <c r="R471" i="9" s="1"/>
  <c r="R472" i="9" s="1"/>
  <c r="O244" i="9"/>
  <c r="O246" i="9" s="1"/>
  <c r="O247" i="9" s="1"/>
  <c r="AL394" i="9"/>
  <c r="AL396" i="9" s="1"/>
  <c r="AL397" i="9" s="1"/>
  <c r="X245" i="9"/>
  <c r="X246" i="9" s="1"/>
  <c r="X247" i="9" s="1"/>
  <c r="T70" i="9"/>
  <c r="T71" i="9" s="1"/>
  <c r="T72" i="9" s="1"/>
  <c r="AD144" i="9"/>
  <c r="AD146" i="9" s="1"/>
  <c r="AD147" i="9" s="1"/>
  <c r="N470" i="9"/>
  <c r="N471" i="9" s="1"/>
  <c r="N472" i="9" s="1"/>
  <c r="AG220" i="9"/>
  <c r="AG221" i="9" s="1"/>
  <c r="AG222" i="9" s="1"/>
  <c r="Z494" i="9"/>
  <c r="Z496" i="9" s="1"/>
  <c r="Z497" i="9" s="1"/>
  <c r="Y69" i="9"/>
  <c r="Y71" i="9" s="1"/>
  <c r="Y72" i="9" s="1"/>
  <c r="J219" i="9"/>
  <c r="J221" i="9" s="1"/>
  <c r="J222" i="9" s="1"/>
  <c r="H395" i="9"/>
  <c r="H396" i="9" s="1"/>
  <c r="Y270" i="9"/>
  <c r="Y271" i="9" s="1"/>
  <c r="Y272" i="9" s="1"/>
  <c r="S20" i="9"/>
  <c r="S12" i="8" s="1"/>
  <c r="T244" i="9"/>
  <c r="T246" i="9" s="1"/>
  <c r="T247" i="9" s="1"/>
  <c r="AK270" i="9"/>
  <c r="AK271" i="9" s="1"/>
  <c r="AK272" i="9" s="1"/>
  <c r="V220" i="9"/>
  <c r="V221" i="9" s="1"/>
  <c r="V222" i="9" s="1"/>
  <c r="AB544" i="9"/>
  <c r="AB546" i="9" s="1"/>
  <c r="AB547" i="9" s="1"/>
  <c r="AB119" i="9"/>
  <c r="AB121" i="9" s="1"/>
  <c r="AB122" i="9" s="1"/>
  <c r="E220" i="9"/>
  <c r="E221" i="9" s="1"/>
  <c r="E222" i="9" s="1"/>
  <c r="R145" i="9"/>
  <c r="R146" i="9" s="1"/>
  <c r="R147" i="9" s="1"/>
  <c r="V394" i="9"/>
  <c r="V396" i="9" s="1"/>
  <c r="V397" i="9" s="1"/>
  <c r="K295" i="9"/>
  <c r="K296" i="9" s="1"/>
  <c r="K297" i="9" s="1"/>
  <c r="T520" i="9"/>
  <c r="T521" i="9" s="1"/>
  <c r="T522" i="9" s="1"/>
  <c r="Q369" i="9"/>
  <c r="Q371" i="9" s="1"/>
  <c r="Q372" i="9" s="1"/>
  <c r="P245" i="9"/>
  <c r="P246" i="9" s="1"/>
  <c r="P247" i="9" s="1"/>
  <c r="AK245" i="9"/>
  <c r="AK246" i="9" s="1"/>
  <c r="AK247" i="9" s="1"/>
  <c r="O594" i="9"/>
  <c r="O596" i="9" s="1"/>
  <c r="O597" i="9" s="1"/>
  <c r="K620" i="9"/>
  <c r="K621" i="9" s="1"/>
  <c r="K622" i="9" s="1"/>
  <c r="G195" i="9"/>
  <c r="G196" i="9" s="1"/>
  <c r="G197" i="9" s="1"/>
  <c r="AD69" i="9"/>
  <c r="AD71" i="9" s="1"/>
  <c r="AD72" i="9" s="1"/>
  <c r="L195" i="9"/>
  <c r="L196" i="9" s="1"/>
  <c r="L197" i="9" s="1"/>
  <c r="AL595" i="9"/>
  <c r="AL596" i="9" s="1"/>
  <c r="AL597" i="9" s="1"/>
  <c r="J270" i="9"/>
  <c r="J271" i="9" s="1"/>
  <c r="J272" i="9" s="1"/>
  <c r="V420" i="9"/>
  <c r="V421" i="9" s="1"/>
  <c r="V422" i="9" s="1"/>
  <c r="AJ295" i="9"/>
  <c r="AJ296" i="9" s="1"/>
  <c r="AJ297" i="9" s="1"/>
  <c r="W120" i="9"/>
  <c r="W121" i="9" s="1"/>
  <c r="W122" i="9" s="1"/>
  <c r="N119" i="9"/>
  <c r="N121" i="9" s="1"/>
  <c r="N122" i="9" s="1"/>
  <c r="AL269" i="9"/>
  <c r="AL271" i="9" s="1"/>
  <c r="AL272" i="9" s="1"/>
  <c r="AK445" i="9"/>
  <c r="AK446" i="9" s="1"/>
  <c r="AK447" i="9" s="1"/>
  <c r="AK544" i="9"/>
  <c r="AK546" i="9" s="1"/>
  <c r="M120" i="9"/>
  <c r="M121" i="9" s="1"/>
  <c r="M122" i="9" s="1"/>
  <c r="M470" i="9"/>
  <c r="M471" i="9" s="1"/>
  <c r="M472" i="9" s="1"/>
  <c r="P344" i="9"/>
  <c r="P346" i="9" s="1"/>
  <c r="P347" i="9" s="1"/>
  <c r="Q220" i="9"/>
  <c r="Q221" i="9" s="1"/>
  <c r="F19" i="9"/>
  <c r="F11" i="8" s="1"/>
  <c r="O19" i="9"/>
  <c r="O11" i="8" s="1"/>
  <c r="G120" i="9"/>
  <c r="G121" i="9" s="1"/>
  <c r="G122" i="9" s="1"/>
  <c r="AJ320" i="9"/>
  <c r="AJ321" i="9" s="1"/>
  <c r="AJ322" i="9" s="1"/>
  <c r="L95" i="9"/>
  <c r="L96" i="9" s="1"/>
  <c r="L97" i="9" s="1"/>
  <c r="X494" i="9"/>
  <c r="X496" i="9" s="1"/>
  <c r="X497" i="9" s="1"/>
  <c r="Y95" i="9"/>
  <c r="Y96" i="9" s="1"/>
  <c r="Y97" i="9" s="1"/>
  <c r="Y369" i="9"/>
  <c r="Y371" i="9" s="1"/>
  <c r="Y372" i="9" s="1"/>
  <c r="U419" i="9"/>
  <c r="U421" i="9" s="1"/>
  <c r="U422" i="9" s="1"/>
  <c r="M144" i="9"/>
  <c r="M146" i="9" s="1"/>
  <c r="M147" i="9" s="1"/>
  <c r="O494" i="9"/>
  <c r="O496" i="9" s="1"/>
  <c r="O497" i="9" s="1"/>
  <c r="J294" i="9"/>
  <c r="J296" i="9" s="1"/>
  <c r="J297" i="9" s="1"/>
  <c r="W295" i="9"/>
  <c r="W296" i="9" s="1"/>
  <c r="H269" i="9"/>
  <c r="H271" i="9" s="1"/>
  <c r="AI144" i="9"/>
  <c r="AI146" i="9" s="1"/>
  <c r="AI147" i="9" s="1"/>
  <c r="AD544" i="9"/>
  <c r="AD546" i="9" s="1"/>
  <c r="AD547" i="9" s="1"/>
  <c r="E244" i="9"/>
  <c r="E246" i="9" s="1"/>
  <c r="E247" i="9" s="1"/>
  <c r="P494" i="9"/>
  <c r="P496" i="9" s="1"/>
  <c r="P497" i="9" s="1"/>
  <c r="W144" i="9"/>
  <c r="W146" i="9" s="1"/>
  <c r="W147" i="9" s="1"/>
  <c r="AC545" i="9"/>
  <c r="AC546" i="9" s="1"/>
  <c r="AC547" i="9" s="1"/>
  <c r="N570" i="9"/>
  <c r="N571" i="9" s="1"/>
  <c r="N572" i="9" s="1"/>
  <c r="U494" i="9"/>
  <c r="U496" i="9" s="1"/>
  <c r="U497" i="9" s="1"/>
  <c r="P70" i="9"/>
  <c r="P71" i="9" s="1"/>
  <c r="P72" i="9" s="1"/>
  <c r="N544" i="9"/>
  <c r="N546" i="9" s="1"/>
  <c r="N547" i="9" s="1"/>
  <c r="AI320" i="9"/>
  <c r="AI321" i="9" s="1"/>
  <c r="AI322" i="9" s="1"/>
  <c r="AL145" i="9"/>
  <c r="AL146" i="9" s="1"/>
  <c r="AL147" i="9" s="1"/>
  <c r="H44" i="9"/>
  <c r="H46" i="9" s="1"/>
  <c r="H47" i="9" s="1"/>
  <c r="AF220" i="9"/>
  <c r="AF221" i="9" s="1"/>
  <c r="AF222" i="9" s="1"/>
  <c r="AD269" i="9"/>
  <c r="AD271" i="9" s="1"/>
  <c r="AD272" i="9" s="1"/>
  <c r="I495" i="9"/>
  <c r="I496" i="9" s="1"/>
  <c r="I497" i="9" s="1"/>
  <c r="AL170" i="9"/>
  <c r="AL171" i="9" s="1"/>
  <c r="AL172" i="9" s="1"/>
  <c r="S569" i="9"/>
  <c r="S571" i="9" s="1"/>
  <c r="S572" i="9" s="1"/>
  <c r="R219" i="9"/>
  <c r="R221" i="9" s="1"/>
  <c r="R222" i="9" s="1"/>
  <c r="AI345" i="9"/>
  <c r="AI346" i="9" s="1"/>
  <c r="AI347" i="9" s="1"/>
  <c r="S420" i="9"/>
  <c r="S421" i="9" s="1"/>
  <c r="S422" i="9" s="1"/>
  <c r="V245" i="9"/>
  <c r="V246" i="9" s="1"/>
  <c r="V247" i="9" s="1"/>
  <c r="J620" i="9"/>
  <c r="J621" i="9" s="1"/>
  <c r="J622" i="9" s="1"/>
  <c r="AF195" i="9"/>
  <c r="AF196" i="9" s="1"/>
  <c r="AF197" i="9" s="1"/>
  <c r="U320" i="9"/>
  <c r="U321" i="9" s="1"/>
  <c r="U322" i="9" s="1"/>
  <c r="Y394" i="9"/>
  <c r="Y396" i="9" s="1"/>
  <c r="Y397" i="9" s="1"/>
  <c r="S70" i="9"/>
  <c r="S71" i="9" s="1"/>
  <c r="S72" i="9" s="1"/>
  <c r="Q344" i="9"/>
  <c r="Q346" i="9" s="1"/>
  <c r="Q347" i="9" s="1"/>
  <c r="P170" i="9"/>
  <c r="P171" i="9" s="1"/>
  <c r="P172" i="9" s="1"/>
  <c r="R520" i="9"/>
  <c r="R521" i="9" s="1"/>
  <c r="R522" i="9" s="1"/>
  <c r="W344" i="9"/>
  <c r="W346" i="9" s="1"/>
  <c r="M345" i="9"/>
  <c r="M346" i="9" s="1"/>
  <c r="M347" i="9" s="1"/>
  <c r="AA569" i="9"/>
  <c r="AA571" i="9" s="1"/>
  <c r="AG545" i="9"/>
  <c r="AG546" i="9" s="1"/>
  <c r="AG547" i="9" s="1"/>
  <c r="U519" i="9"/>
  <c r="U521" i="9" s="1"/>
  <c r="U522" i="9" s="1"/>
  <c r="AC195" i="9"/>
  <c r="AC196" i="9" s="1"/>
  <c r="AC197" i="9" s="1"/>
  <c r="AA44" i="9"/>
  <c r="AA46" i="9" s="1"/>
  <c r="AA47" i="9" s="1"/>
  <c r="S444" i="9"/>
  <c r="S446" i="9" s="1"/>
  <c r="S447" i="9" s="1"/>
  <c r="M219" i="9"/>
  <c r="M221" i="9" s="1"/>
  <c r="M222" i="9" s="1"/>
  <c r="T370" i="9"/>
  <c r="T371" i="9" s="1"/>
  <c r="T372" i="9" s="1"/>
  <c r="K144" i="9"/>
  <c r="K146" i="9" s="1"/>
  <c r="R195" i="9"/>
  <c r="R196" i="9" s="1"/>
  <c r="R197" i="9" s="1"/>
  <c r="AK420" i="9"/>
  <c r="AK421" i="9" s="1"/>
  <c r="AK422" i="9" s="1"/>
  <c r="T195" i="9"/>
  <c r="T196" i="9" s="1"/>
  <c r="T197" i="9" s="1"/>
  <c r="L294" i="9"/>
  <c r="L296" i="9" s="1"/>
  <c r="L297" i="9" s="1"/>
  <c r="X469" i="9"/>
  <c r="X471" i="9" s="1"/>
  <c r="L44" i="9"/>
  <c r="L46" i="9" s="1"/>
  <c r="L47" i="9" s="1"/>
  <c r="I320" i="9"/>
  <c r="I321" i="9" s="1"/>
  <c r="I322" i="9" s="1"/>
  <c r="AI169" i="9"/>
  <c r="AI171" i="9" s="1"/>
  <c r="AI172" i="9" s="1"/>
  <c r="V319" i="9"/>
  <c r="V321" i="9" s="1"/>
  <c r="V322" i="9" s="1"/>
  <c r="X145" i="9"/>
  <c r="X146" i="9" s="1"/>
  <c r="X147" i="9" s="1"/>
  <c r="AC44" i="9"/>
  <c r="AC46" i="9" s="1"/>
  <c r="AC47" i="9" s="1"/>
  <c r="F394" i="9"/>
  <c r="F396" i="9" s="1"/>
  <c r="F397" i="9" s="1"/>
  <c r="M244" i="9"/>
  <c r="M246" i="9" s="1"/>
  <c r="M247" i="9" s="1"/>
  <c r="W69" i="9"/>
  <c r="W71" i="9" s="1"/>
  <c r="W72" i="9" s="1"/>
  <c r="U195" i="9"/>
  <c r="U196" i="9" s="1"/>
  <c r="U197" i="9" s="1"/>
  <c r="M569" i="9"/>
  <c r="M571" i="9" s="1"/>
  <c r="M572" i="9" s="1"/>
  <c r="AA19" i="9"/>
  <c r="AA21" i="9" s="1"/>
  <c r="K494" i="9"/>
  <c r="K496" i="9" s="1"/>
  <c r="K497" i="9" s="1"/>
  <c r="H94" i="9"/>
  <c r="H96" i="9" s="1"/>
  <c r="H97" i="9" s="1"/>
  <c r="Y470" i="9"/>
  <c r="Y471" i="9" s="1"/>
  <c r="Y472" i="9" s="1"/>
  <c r="U69" i="9"/>
  <c r="U71" i="9" s="1"/>
  <c r="U72" i="9" s="1"/>
  <c r="AC495" i="9"/>
  <c r="AC496" i="9" s="1"/>
  <c r="AC497" i="9" s="1"/>
  <c r="R345" i="9"/>
  <c r="R346" i="9" s="1"/>
  <c r="R347" i="9" s="1"/>
  <c r="K95" i="9"/>
  <c r="K96" i="9" s="1"/>
  <c r="K97" i="9" s="1"/>
  <c r="I444" i="9"/>
  <c r="I446" i="9" s="1"/>
  <c r="I447" i="9" s="1"/>
  <c r="AD220" i="9"/>
  <c r="AD221" i="9" s="1"/>
  <c r="AD222" i="9" s="1"/>
  <c r="Q519" i="9"/>
  <c r="Q521" i="9" s="1"/>
  <c r="Q522" i="9" s="1"/>
  <c r="P194" i="9"/>
  <c r="P196" i="9" s="1"/>
  <c r="P197" i="9" s="1"/>
  <c r="AB294" i="9"/>
  <c r="AB296" i="9" s="1"/>
  <c r="AB297" i="9" s="1"/>
  <c r="AL95" i="9"/>
  <c r="AL96" i="9" s="1"/>
  <c r="AL97" i="9" s="1"/>
  <c r="K120" i="9"/>
  <c r="K121" i="9" s="1"/>
  <c r="K122" i="9" s="1"/>
  <c r="N619" i="9"/>
  <c r="N621" i="9" s="1"/>
  <c r="N622" i="9" s="1"/>
  <c r="X619" i="9"/>
  <c r="X621" i="9" s="1"/>
  <c r="X622" i="9" s="1"/>
  <c r="AM45" i="8"/>
  <c r="AM73" i="8"/>
  <c r="AE494" i="9"/>
  <c r="AE496" i="9" s="1"/>
  <c r="AE497" i="9" s="1"/>
  <c r="AH70" i="9"/>
  <c r="AH71" i="9" s="1"/>
  <c r="AH72" i="9" s="1"/>
  <c r="AH394" i="9"/>
  <c r="AH396" i="9" s="1"/>
  <c r="AH397" i="9" s="1"/>
  <c r="X19" i="9"/>
  <c r="X11" i="8" s="1"/>
  <c r="X45" i="9"/>
  <c r="X46" i="9" s="1"/>
  <c r="X47" i="9" s="1"/>
  <c r="U245" i="9"/>
  <c r="U246" i="9" s="1"/>
  <c r="U247" i="9" s="1"/>
  <c r="S320" i="9"/>
  <c r="S321" i="9" s="1"/>
  <c r="S322" i="9" s="1"/>
  <c r="AM24" i="8"/>
  <c r="AM87" i="8"/>
  <c r="Q395" i="9"/>
  <c r="Q396" i="9" s="1"/>
  <c r="Q397" i="9" s="1"/>
  <c r="AG594" i="9"/>
  <c r="AG596" i="9" s="1"/>
  <c r="AG597" i="9" s="1"/>
  <c r="M419" i="9"/>
  <c r="M421" i="9" s="1"/>
  <c r="M422" i="9" s="1"/>
  <c r="AC595" i="9"/>
  <c r="AC596" i="9" s="1"/>
  <c r="AC597" i="9" s="1"/>
  <c r="L369" i="9"/>
  <c r="L371" i="9" s="1"/>
  <c r="L372" i="9" s="1"/>
  <c r="K194" i="9"/>
  <c r="K196" i="9" s="1"/>
  <c r="K197" i="9" s="1"/>
  <c r="AH470" i="9"/>
  <c r="AH471" i="9" s="1"/>
  <c r="AH472" i="9" s="1"/>
  <c r="AK494" i="9"/>
  <c r="AK496" i="9" s="1"/>
  <c r="AK497" i="9" s="1"/>
  <c r="U344" i="9"/>
  <c r="U346" i="9" s="1"/>
  <c r="U347" i="9" s="1"/>
  <c r="U270" i="9"/>
  <c r="U271" i="9" s="1"/>
  <c r="U272" i="9" s="1"/>
  <c r="AM115" i="8"/>
  <c r="AH170" i="9"/>
  <c r="AH171" i="9" s="1"/>
  <c r="AH172" i="9" s="1"/>
  <c r="E320" i="9"/>
  <c r="E321" i="9" s="1"/>
  <c r="E322" i="9" s="1"/>
  <c r="AE444" i="9"/>
  <c r="AE446" i="9" s="1"/>
  <c r="AE447" i="9" s="1"/>
  <c r="Y594" i="9"/>
  <c r="Y596" i="9" s="1"/>
  <c r="Y597" i="9" s="1"/>
  <c r="L469" i="9"/>
  <c r="L471" i="9" s="1"/>
  <c r="L472" i="9" s="1"/>
  <c r="S94" i="9"/>
  <c r="S96" i="9" s="1"/>
  <c r="S97" i="9" s="1"/>
  <c r="R569" i="9"/>
  <c r="R571" i="9" s="1"/>
  <c r="R572" i="9" s="1"/>
  <c r="AF270" i="9"/>
  <c r="AF271" i="9" s="1"/>
  <c r="AF272" i="9" s="1"/>
  <c r="Q194" i="9"/>
  <c r="Q196" i="9" s="1"/>
  <c r="Q197" i="9" s="1"/>
  <c r="J94" i="9"/>
  <c r="J96" i="9" s="1"/>
  <c r="T620" i="9"/>
  <c r="T621" i="9" s="1"/>
  <c r="T622" i="9" s="1"/>
  <c r="AI94" i="9"/>
  <c r="AI96" i="9" s="1"/>
  <c r="AI97" i="9" s="1"/>
  <c r="AL44" i="9"/>
  <c r="AL46" i="9" s="1"/>
  <c r="AL47" i="9" s="1"/>
  <c r="G144" i="9"/>
  <c r="G146" i="9" s="1"/>
  <c r="G147" i="9" s="1"/>
  <c r="K419" i="9"/>
  <c r="K421" i="9" s="1"/>
  <c r="K422" i="9" s="1"/>
  <c r="V495" i="9"/>
  <c r="V496" i="9" s="1"/>
  <c r="V497" i="9" s="1"/>
  <c r="AE220" i="9"/>
  <c r="AE221" i="9" s="1"/>
  <c r="AE222" i="9" s="1"/>
  <c r="J170" i="9"/>
  <c r="J171" i="9" s="1"/>
  <c r="J172" i="9" s="1"/>
  <c r="F445" i="9"/>
  <c r="F446" i="9" s="1"/>
  <c r="F447" i="9" s="1"/>
  <c r="U294" i="9"/>
  <c r="U296" i="9" s="1"/>
  <c r="L119" i="9"/>
  <c r="L121" i="9" s="1"/>
  <c r="L122" i="9" s="1"/>
  <c r="P120" i="9"/>
  <c r="P121" i="9" s="1"/>
  <c r="P122" i="9" s="1"/>
  <c r="AB594" i="9"/>
  <c r="AB596" i="9" s="1"/>
  <c r="AB597" i="9" s="1"/>
  <c r="T569" i="9"/>
  <c r="T571" i="9" s="1"/>
  <c r="T572" i="9" s="1"/>
  <c r="AD495" i="9"/>
  <c r="AD496" i="9" s="1"/>
  <c r="AD497" i="9" s="1"/>
  <c r="V194" i="9"/>
  <c r="V196" i="9" s="1"/>
  <c r="V197" i="9" s="1"/>
  <c r="Q120" i="9"/>
  <c r="Q121" i="9" s="1"/>
  <c r="L569" i="9"/>
  <c r="L571" i="9" s="1"/>
  <c r="L572" i="9" s="1"/>
  <c r="AG269" i="9"/>
  <c r="AG271" i="9" s="1"/>
  <c r="AG272" i="9" s="1"/>
  <c r="U570" i="9"/>
  <c r="U571" i="9" s="1"/>
  <c r="U572" i="9" s="1"/>
  <c r="AE519" i="9"/>
  <c r="AE521" i="9" s="1"/>
  <c r="AE522" i="9" s="1"/>
  <c r="AA270" i="9"/>
  <c r="AA271" i="9" s="1"/>
  <c r="AH295" i="9"/>
  <c r="AH296" i="9" s="1"/>
  <c r="AH297" i="9" s="1"/>
  <c r="W569" i="9"/>
  <c r="W571" i="9" s="1"/>
  <c r="W572" i="9" s="1"/>
  <c r="AB419" i="9"/>
  <c r="AB421" i="9" s="1"/>
  <c r="O270" i="9"/>
  <c r="O271" i="9" s="1"/>
  <c r="O272" i="9" s="1"/>
  <c r="L419" i="9"/>
  <c r="L421" i="9" s="1"/>
  <c r="L422" i="9" s="1"/>
  <c r="AF544" i="9"/>
  <c r="AF546" i="9" s="1"/>
  <c r="AF547" i="9" s="1"/>
  <c r="J194" i="9"/>
  <c r="J196" i="9" s="1"/>
  <c r="J197" i="9" s="1"/>
  <c r="I195" i="9"/>
  <c r="I196" i="9" s="1"/>
  <c r="X595" i="9"/>
  <c r="X596" i="9" s="1"/>
  <c r="X597" i="9" s="1"/>
  <c r="G319" i="9"/>
  <c r="G321" i="9" s="1"/>
  <c r="G322" i="9" s="1"/>
  <c r="U219" i="9"/>
  <c r="U221" i="9" s="1"/>
  <c r="U222" i="9" s="1"/>
  <c r="AA419" i="9"/>
  <c r="AA421" i="9" s="1"/>
  <c r="AA422" i="9" s="1"/>
  <c r="AI370" i="9"/>
  <c r="AI371" i="9" s="1"/>
  <c r="AI372" i="9" s="1"/>
  <c r="N95" i="9"/>
  <c r="N96" i="9" s="1"/>
  <c r="S519" i="9"/>
  <c r="S521" i="9" s="1"/>
  <c r="S522" i="9" s="1"/>
  <c r="R445" i="9"/>
  <c r="R446" i="9" s="1"/>
  <c r="R447" i="9" s="1"/>
  <c r="AI419" i="9"/>
  <c r="AI421" i="9" s="1"/>
  <c r="AI422" i="9" s="1"/>
  <c r="U369" i="9"/>
  <c r="U371" i="9" s="1"/>
  <c r="U372" i="9" s="1"/>
  <c r="AA194" i="9"/>
  <c r="AA196" i="9" s="1"/>
  <c r="AA197" i="9" s="1"/>
  <c r="AK20" i="9"/>
  <c r="AK12" i="8" s="1"/>
  <c r="R120" i="9"/>
  <c r="R121" i="9" s="1"/>
  <c r="R122" i="9" s="1"/>
  <c r="N195" i="9"/>
  <c r="N196" i="9" s="1"/>
  <c r="N197" i="9" s="1"/>
  <c r="AF44" i="9"/>
  <c r="AF46" i="9" s="1"/>
  <c r="AF47" i="9" s="1"/>
  <c r="Q444" i="9"/>
  <c r="Q446" i="9" s="1"/>
  <c r="Q447" i="9" s="1"/>
  <c r="AH440" i="9"/>
  <c r="AG454" i="9" s="1"/>
  <c r="I23" i="8"/>
  <c r="Q470" i="9"/>
  <c r="Q471" i="9" s="1"/>
  <c r="Q472" i="9" s="1"/>
  <c r="AA370" i="9"/>
  <c r="AA371" i="9" s="1"/>
  <c r="AA372" i="9" s="1"/>
  <c r="S345" i="9"/>
  <c r="S346" i="9" s="1"/>
  <c r="S347" i="9" s="1"/>
  <c r="N520" i="9"/>
  <c r="N521" i="9" s="1"/>
  <c r="N522" i="9" s="1"/>
  <c r="AB519" i="9"/>
  <c r="AB521" i="9" s="1"/>
  <c r="AB522" i="9" s="1"/>
  <c r="W220" i="9"/>
  <c r="W221" i="9" s="1"/>
  <c r="W222" i="9" s="1"/>
  <c r="S470" i="9"/>
  <c r="S471" i="9" s="1"/>
  <c r="S472" i="9" s="1"/>
  <c r="V370" i="9"/>
  <c r="V371" i="9" s="1"/>
  <c r="V372" i="9" s="1"/>
  <c r="AG69" i="9"/>
  <c r="AG71" i="9" s="1"/>
  <c r="AG72" i="9" s="1"/>
  <c r="AC19" i="9"/>
  <c r="AC11" i="8" s="1"/>
  <c r="X220" i="9"/>
  <c r="X221" i="9" s="1"/>
  <c r="X222" i="9" s="1"/>
  <c r="G469" i="9"/>
  <c r="G471" i="9" s="1"/>
  <c r="G472" i="9" s="1"/>
  <c r="R544" i="9"/>
  <c r="R546" i="9" s="1"/>
  <c r="R547" i="9" s="1"/>
  <c r="Y419" i="9"/>
  <c r="Y421" i="9" s="1"/>
  <c r="Y422" i="9" s="1"/>
  <c r="AD469" i="9"/>
  <c r="AD471" i="9" s="1"/>
  <c r="AD472" i="9" s="1"/>
  <c r="AF369" i="9"/>
  <c r="AF371" i="9" s="1"/>
  <c r="AF372" i="9" s="1"/>
  <c r="V520" i="9"/>
  <c r="V521" i="9" s="1"/>
  <c r="V522" i="9" s="1"/>
  <c r="H620" i="9"/>
  <c r="H621" i="9" s="1"/>
  <c r="J570" i="9"/>
  <c r="J571" i="9" s="1"/>
  <c r="J572" i="9" s="1"/>
  <c r="O569" i="9"/>
  <c r="O571" i="9" s="1"/>
  <c r="O572" i="9" s="1"/>
  <c r="F144" i="9"/>
  <c r="F146" i="9" s="1"/>
  <c r="F147" i="9" s="1"/>
  <c r="AE619" i="9"/>
  <c r="AE621" i="9" s="1"/>
  <c r="AE622" i="9" s="1"/>
  <c r="AL519" i="9"/>
  <c r="AL521" i="9" s="1"/>
  <c r="AL522" i="9" s="1"/>
  <c r="Y219" i="9"/>
  <c r="Y221" i="9" s="1"/>
  <c r="Y222" i="9" s="1"/>
  <c r="R320" i="9"/>
  <c r="R321" i="9" s="1"/>
  <c r="R322" i="9" s="1"/>
  <c r="AD119" i="9"/>
  <c r="AD121" i="9" s="1"/>
  <c r="AD122" i="9" s="1"/>
  <c r="V445" i="9"/>
  <c r="V446" i="9" s="1"/>
  <c r="V447" i="9" s="1"/>
  <c r="AG245" i="9"/>
  <c r="AG246" i="9" s="1"/>
  <c r="AG247" i="9" s="1"/>
  <c r="W469" i="9"/>
  <c r="W471" i="9" s="1"/>
  <c r="W472" i="9" s="1"/>
  <c r="N594" i="9"/>
  <c r="N596" i="9" s="1"/>
  <c r="N597" i="9" s="1"/>
  <c r="H545" i="9"/>
  <c r="H546" i="9" s="1"/>
  <c r="H547" i="9" s="1"/>
  <c r="AA16" i="8"/>
  <c r="AH44" i="9"/>
  <c r="AH46" i="9" s="1"/>
  <c r="AH47" i="9" s="1"/>
  <c r="F40" i="9"/>
  <c r="E54" i="9" s="1"/>
  <c r="F65" i="9"/>
  <c r="E79" i="9" s="1"/>
  <c r="T45" i="9"/>
  <c r="T46" i="9" s="1"/>
  <c r="T47" i="9" s="1"/>
  <c r="AM53" i="9"/>
  <c r="AG145" i="9"/>
  <c r="AG146" i="9" s="1"/>
  <c r="AG147" i="9" s="1"/>
  <c r="AE395" i="9"/>
  <c r="AE396" i="9" s="1"/>
  <c r="AE397" i="9" s="1"/>
  <c r="M545" i="9"/>
  <c r="M546" i="9" s="1"/>
  <c r="M547" i="9" s="1"/>
  <c r="Q545" i="9"/>
  <c r="Q546" i="9" s="1"/>
  <c r="Q547" i="9" s="1"/>
  <c r="AI245" i="9"/>
  <c r="AI246" i="9" s="1"/>
  <c r="AI247" i="9" s="1"/>
  <c r="AC370" i="9"/>
  <c r="AC371" i="9" s="1"/>
  <c r="AC372" i="9" s="1"/>
  <c r="J119" i="9"/>
  <c r="J121" i="9" s="1"/>
  <c r="J122" i="9" s="1"/>
  <c r="S619" i="9"/>
  <c r="S621" i="9" s="1"/>
  <c r="S622" i="9" s="1"/>
  <c r="AF420" i="9"/>
  <c r="AF421" i="9" s="1"/>
  <c r="AF422" i="9" s="1"/>
  <c r="N270" i="9"/>
  <c r="N271" i="9" s="1"/>
  <c r="N272" i="9" s="1"/>
  <c r="AK219" i="9"/>
  <c r="AK221" i="9" s="1"/>
  <c r="AK222" i="9" s="1"/>
  <c r="AH420" i="9"/>
  <c r="AH421" i="9" s="1"/>
  <c r="AH422" i="9" s="1"/>
  <c r="G544" i="9"/>
  <c r="G546" i="9" s="1"/>
  <c r="G547" i="9" s="1"/>
  <c r="U470" i="9"/>
  <c r="U471" i="9" s="1"/>
  <c r="U472" i="9" s="1"/>
  <c r="E144" i="9"/>
  <c r="E146" i="9" s="1"/>
  <c r="E147" i="9" s="1"/>
  <c r="AI395" i="9"/>
  <c r="AI396" i="9" s="1"/>
  <c r="J394" i="9"/>
  <c r="J396" i="9" s="1"/>
  <c r="J397" i="9" s="1"/>
  <c r="M520" i="9"/>
  <c r="M521" i="9" s="1"/>
  <c r="M522" i="9" s="1"/>
  <c r="Z445" i="9"/>
  <c r="Z446" i="9" s="1"/>
  <c r="Z447" i="9" s="1"/>
  <c r="U169" i="9"/>
  <c r="U171" i="9" s="1"/>
  <c r="U172" i="9" s="1"/>
  <c r="K170" i="9"/>
  <c r="K171" i="9" s="1"/>
  <c r="AD345" i="9"/>
  <c r="AD346" i="9" s="1"/>
  <c r="AF394" i="9"/>
  <c r="AF396" i="9" s="1"/>
  <c r="AF397" i="9" s="1"/>
  <c r="U394" i="9"/>
  <c r="U396" i="9" s="1"/>
  <c r="U397" i="9" s="1"/>
  <c r="U544" i="9"/>
  <c r="U546" i="9" s="1"/>
  <c r="U547" i="9" s="1"/>
  <c r="AL445" i="9"/>
  <c r="AL446" i="9" s="1"/>
  <c r="AL447" i="9" s="1"/>
  <c r="W320" i="9"/>
  <c r="W321" i="9" s="1"/>
  <c r="W322" i="9" s="1"/>
  <c r="AJ169" i="9"/>
  <c r="AJ171" i="9" s="1"/>
  <c r="AJ172" i="9" s="1"/>
  <c r="L394" i="9"/>
  <c r="L396" i="9" s="1"/>
  <c r="L397" i="9" s="1"/>
  <c r="V345" i="9"/>
  <c r="V346" i="9" s="1"/>
  <c r="V347" i="9" s="1"/>
  <c r="W20" i="9"/>
  <c r="W12" i="8" s="1"/>
  <c r="X294" i="9"/>
  <c r="X296" i="9" s="1"/>
  <c r="X297" i="9" s="1"/>
  <c r="AK344" i="9"/>
  <c r="AK346" i="9" s="1"/>
  <c r="AK347" i="9" s="1"/>
  <c r="AG420" i="9"/>
  <c r="AG421" i="9" s="1"/>
  <c r="AG422" i="9" s="1"/>
  <c r="AE594" i="9"/>
  <c r="AE596" i="9" s="1"/>
  <c r="AE597" i="9" s="1"/>
  <c r="Z520" i="9"/>
  <c r="Z521" i="9" s="1"/>
  <c r="Z522" i="9" s="1"/>
  <c r="AJ94" i="9"/>
  <c r="AJ96" i="9" s="1"/>
  <c r="AJ97" i="9" s="1"/>
  <c r="M170" i="9"/>
  <c r="M171" i="9" s="1"/>
  <c r="M172" i="9" s="1"/>
  <c r="AK319" i="9"/>
  <c r="AK321" i="9" s="1"/>
  <c r="AK322" i="9" s="1"/>
  <c r="Q170" i="9"/>
  <c r="Q171" i="9" s="1"/>
  <c r="Q172" i="9" s="1"/>
  <c r="G519" i="9"/>
  <c r="G521" i="9" s="1"/>
  <c r="G522" i="9" s="1"/>
  <c r="I619" i="9"/>
  <c r="I621" i="9" s="1"/>
  <c r="I622" i="9" s="1"/>
  <c r="H494" i="9"/>
  <c r="H496" i="9" s="1"/>
  <c r="H497" i="9" s="1"/>
  <c r="I470" i="9"/>
  <c r="I471" i="9" s="1"/>
  <c r="I472" i="9" s="1"/>
  <c r="P444" i="9"/>
  <c r="P446" i="9" s="1"/>
  <c r="P447" i="9" s="1"/>
  <c r="N244" i="9"/>
  <c r="N246" i="9" s="1"/>
  <c r="N247" i="9" s="1"/>
  <c r="R595" i="9"/>
  <c r="R596" i="9" s="1"/>
  <c r="R597" i="9" s="1"/>
  <c r="AH95" i="9"/>
  <c r="AH96" i="9" s="1"/>
  <c r="AH97" i="9" s="1"/>
  <c r="Y170" i="9"/>
  <c r="Y171" i="9" s="1"/>
  <c r="Y172" i="9" s="1"/>
  <c r="T394" i="9"/>
  <c r="T396" i="9" s="1"/>
  <c r="T397" i="9" s="1"/>
  <c r="AJ269" i="9"/>
  <c r="AJ271" i="9" s="1"/>
  <c r="AJ272" i="9" s="1"/>
  <c r="AL219" i="9"/>
  <c r="AL221" i="9" s="1"/>
  <c r="AL222" i="9" s="1"/>
  <c r="N219" i="9"/>
  <c r="N221" i="9" s="1"/>
  <c r="N222" i="9" s="1"/>
  <c r="F244" i="9"/>
  <c r="F246" i="9" s="1"/>
  <c r="F247" i="9" s="1"/>
  <c r="F70" i="9"/>
  <c r="F71" i="9" s="1"/>
  <c r="F72" i="9" s="1"/>
  <c r="T344" i="9"/>
  <c r="T346" i="9" s="1"/>
  <c r="T347" i="9" s="1"/>
  <c r="E520" i="9"/>
  <c r="E521" i="9" s="1"/>
  <c r="E522" i="9" s="1"/>
  <c r="V594" i="9"/>
  <c r="V596" i="9" s="1"/>
  <c r="V597" i="9" s="1"/>
  <c r="I294" i="9"/>
  <c r="I296" i="9" s="1"/>
  <c r="I297" i="9" s="1"/>
  <c r="W195" i="9"/>
  <c r="W196" i="9" s="1"/>
  <c r="W197" i="9" s="1"/>
  <c r="E620" i="9"/>
  <c r="E621" i="9" s="1"/>
  <c r="E622" i="9" s="1"/>
  <c r="O369" i="9"/>
  <c r="O371" i="9" s="1"/>
  <c r="O372" i="9" s="1"/>
  <c r="AF519" i="9"/>
  <c r="AF521" i="9" s="1"/>
  <c r="AF522" i="9" s="1"/>
  <c r="AI119" i="9"/>
  <c r="AI121" i="9" s="1"/>
  <c r="AI122" i="9" s="1"/>
  <c r="S294" i="9"/>
  <c r="S296" i="9" s="1"/>
  <c r="S297" i="9" s="1"/>
  <c r="P619" i="9"/>
  <c r="P621" i="9" s="1"/>
  <c r="P622" i="9" s="1"/>
  <c r="AB144" i="9"/>
  <c r="AB146" i="9" s="1"/>
  <c r="AB147" i="9" s="1"/>
  <c r="E419" i="9"/>
  <c r="E421" i="9" s="1"/>
  <c r="E422" i="9" s="1"/>
  <c r="R19" i="9"/>
  <c r="R11" i="8" s="1"/>
  <c r="AC319" i="9"/>
  <c r="AC321" i="9" s="1"/>
  <c r="AC322" i="9" s="1"/>
  <c r="O170" i="9"/>
  <c r="O171" i="9" s="1"/>
  <c r="O172" i="9" s="1"/>
  <c r="AG369" i="9"/>
  <c r="AG371" i="9" s="1"/>
  <c r="AG372" i="9" s="1"/>
  <c r="AJ45" i="9"/>
  <c r="AJ46" i="9" s="1"/>
  <c r="AJ47" i="9" s="1"/>
  <c r="AJ120" i="9"/>
  <c r="AJ121" i="9" s="1"/>
  <c r="AJ122" i="9" s="1"/>
  <c r="N444" i="9"/>
  <c r="N446" i="9" s="1"/>
  <c r="N447" i="9" s="1"/>
  <c r="O194" i="9"/>
  <c r="O196" i="9" s="1"/>
  <c r="O197" i="9" s="1"/>
  <c r="F620" i="9"/>
  <c r="F621" i="9" s="1"/>
  <c r="F622" i="9" s="1"/>
  <c r="M94" i="9"/>
  <c r="M96" i="9" s="1"/>
  <c r="M97" i="9" s="1"/>
  <c r="U619" i="9"/>
  <c r="U621" i="9" s="1"/>
  <c r="U622" i="9" s="1"/>
  <c r="F194" i="9"/>
  <c r="F196" i="9" s="1"/>
  <c r="F197" i="9" s="1"/>
  <c r="P419" i="9"/>
  <c r="P421" i="9" s="1"/>
  <c r="P422" i="9" s="1"/>
  <c r="AG44" i="9"/>
  <c r="AG46" i="9" s="1"/>
  <c r="AG47" i="9" s="1"/>
  <c r="M45" i="9"/>
  <c r="M46" i="9" s="1"/>
  <c r="M47" i="9" s="1"/>
  <c r="AA344" i="9"/>
  <c r="AA346" i="9" s="1"/>
  <c r="AA347" i="9" s="1"/>
  <c r="Q245" i="9"/>
  <c r="Q246" i="9" s="1"/>
  <c r="Q247" i="9" s="1"/>
  <c r="AF445" i="9"/>
  <c r="AF446" i="9" s="1"/>
  <c r="AF447" i="9" s="1"/>
  <c r="J245" i="9"/>
  <c r="J246" i="9" s="1"/>
  <c r="J247" i="9" s="1"/>
  <c r="E45" i="9"/>
  <c r="E46" i="9" s="1"/>
  <c r="E47" i="9" s="1"/>
  <c r="F495" i="9"/>
  <c r="F496" i="9" s="1"/>
  <c r="F497" i="9" s="1"/>
  <c r="I344" i="9"/>
  <c r="I346" i="9" s="1"/>
  <c r="I347" i="9" s="1"/>
  <c r="AE119" i="9"/>
  <c r="AE121" i="9" s="1"/>
  <c r="AE122" i="9" s="1"/>
  <c r="AF569" i="9"/>
  <c r="AF571" i="9" s="1"/>
  <c r="AF572" i="9" s="1"/>
  <c r="Y195" i="9"/>
  <c r="Y196" i="9" s="1"/>
  <c r="Y197" i="9" s="1"/>
  <c r="G69" i="9"/>
  <c r="G71" i="9" s="1"/>
  <c r="G72" i="9" s="1"/>
  <c r="W445" i="9"/>
  <c r="W446" i="9" s="1"/>
  <c r="W447" i="9" s="1"/>
  <c r="Q420" i="9"/>
  <c r="Q421" i="9" s="1"/>
  <c r="Q422" i="9" s="1"/>
  <c r="L145" i="9"/>
  <c r="L146" i="9" s="1"/>
  <c r="L147" i="9" s="1"/>
  <c r="AE370" i="9"/>
  <c r="AE371" i="9" s="1"/>
  <c r="AE372" i="9" s="1"/>
  <c r="X270" i="9"/>
  <c r="X271" i="9" s="1"/>
  <c r="X272" i="9" s="1"/>
  <c r="Z569" i="9"/>
  <c r="Z571" i="9" s="1"/>
  <c r="Z572" i="9" s="1"/>
  <c r="K320" i="9"/>
  <c r="K321" i="9" s="1"/>
  <c r="K322" i="9" s="1"/>
  <c r="Q144" i="9"/>
  <c r="Q146" i="9" s="1"/>
  <c r="Q147" i="9" s="1"/>
  <c r="M70" i="9"/>
  <c r="M71" i="9" s="1"/>
  <c r="M72" i="9" s="1"/>
  <c r="AB344" i="9"/>
  <c r="AB346" i="9" s="1"/>
  <c r="AB347" i="9" s="1"/>
  <c r="F44" i="9"/>
  <c r="F46" i="9" s="1"/>
  <c r="F47" i="9" s="1"/>
  <c r="AD569" i="9"/>
  <c r="AD571" i="9" s="1"/>
  <c r="AD572" i="9" s="1"/>
  <c r="AF144" i="9"/>
  <c r="AF146" i="9" s="1"/>
  <c r="AF147" i="9" s="1"/>
  <c r="AG395" i="9"/>
  <c r="AG396" i="9" s="1"/>
  <c r="AG397" i="9" s="1"/>
  <c r="O620" i="9"/>
  <c r="O621" i="9" s="1"/>
  <c r="O622" i="9" s="1"/>
  <c r="H344" i="9"/>
  <c r="H346" i="9" s="1"/>
  <c r="H347" i="9" s="1"/>
  <c r="L619" i="9"/>
  <c r="L621" i="9" s="1"/>
  <c r="L622" i="9" s="1"/>
  <c r="AC519" i="9"/>
  <c r="AC521" i="9" s="1"/>
  <c r="AC522" i="9" s="1"/>
  <c r="AL120" i="9"/>
  <c r="AL121" i="9" s="1"/>
  <c r="AL122" i="9" s="1"/>
  <c r="Q295" i="9"/>
  <c r="Q296" i="9" s="1"/>
  <c r="Q297" i="9" s="1"/>
  <c r="AG294" i="9"/>
  <c r="AG296" i="9" s="1"/>
  <c r="AG297" i="9" s="1"/>
  <c r="AL344" i="9"/>
  <c r="AL346" i="9" s="1"/>
  <c r="AL347" i="9" s="1"/>
  <c r="AA395" i="9"/>
  <c r="AA396" i="9" s="1"/>
  <c r="AA397" i="9" s="1"/>
  <c r="I220" i="9"/>
  <c r="I221" i="9" s="1"/>
  <c r="I222" i="9" s="1"/>
  <c r="AG345" i="9"/>
  <c r="AG346" i="9" s="1"/>
  <c r="AG347" i="9" s="1"/>
  <c r="S595" i="9"/>
  <c r="S596" i="9" s="1"/>
  <c r="S597" i="9" s="1"/>
  <c r="AI295" i="9"/>
  <c r="AI296" i="9" s="1"/>
  <c r="AI297" i="9" s="1"/>
  <c r="Z545" i="9"/>
  <c r="Z546" i="9" s="1"/>
  <c r="Z547" i="9" s="1"/>
  <c r="AL494" i="9"/>
  <c r="AL496" i="9" s="1"/>
  <c r="AL497" i="9" s="1"/>
  <c r="S44" i="9"/>
  <c r="S46" i="9" s="1"/>
  <c r="S47" i="9" s="1"/>
  <c r="AJ369" i="9"/>
  <c r="AJ371" i="9" s="1"/>
  <c r="AJ372" i="9" s="1"/>
  <c r="AJ495" i="9"/>
  <c r="AJ496" i="9" s="1"/>
  <c r="AJ497" i="9" s="1"/>
  <c r="AA244" i="9"/>
  <c r="AA246" i="9" s="1"/>
  <c r="AA247" i="9" s="1"/>
  <c r="N394" i="9"/>
  <c r="N396" i="9" s="1"/>
  <c r="N397" i="9" s="1"/>
  <c r="Q44" i="9"/>
  <c r="Q46" i="9" s="1"/>
  <c r="Q47" i="9" s="1"/>
  <c r="V619" i="9"/>
  <c r="V621" i="9" s="1"/>
  <c r="V622" i="9" s="1"/>
  <c r="AB19" i="9"/>
  <c r="AB21" i="9" s="1"/>
  <c r="E120" i="9"/>
  <c r="E121" i="9" s="1"/>
  <c r="E122" i="9" s="1"/>
  <c r="AG494" i="9"/>
  <c r="AG496" i="9" s="1"/>
  <c r="AG497" i="9" s="1"/>
  <c r="AE544" i="9"/>
  <c r="AE546" i="9" s="1"/>
  <c r="AE547" i="9" s="1"/>
  <c r="X95" i="9"/>
  <c r="X96" i="9" s="1"/>
  <c r="X97" i="9" s="1"/>
  <c r="J420" i="9"/>
  <c r="J421" i="9" s="1"/>
  <c r="AH195" i="9"/>
  <c r="AH196" i="9" s="1"/>
  <c r="AH197" i="9" s="1"/>
  <c r="AG520" i="9"/>
  <c r="AG521" i="9" s="1"/>
  <c r="AG522" i="9" s="1"/>
  <c r="AE244" i="9"/>
  <c r="AE246" i="9" s="1"/>
  <c r="AE247" i="9" s="1"/>
  <c r="H245" i="9"/>
  <c r="H246" i="9" s="1"/>
  <c r="H247" i="9" s="1"/>
  <c r="P569" i="9"/>
  <c r="P571" i="9" s="1"/>
  <c r="P572" i="9" s="1"/>
  <c r="AJ520" i="9"/>
  <c r="AJ521" i="9" s="1"/>
  <c r="AJ522" i="9" s="1"/>
  <c r="E269" i="9"/>
  <c r="E271" i="9" s="1"/>
  <c r="E272" i="9" s="1"/>
  <c r="AD319" i="9"/>
  <c r="AD321" i="9" s="1"/>
  <c r="AD322" i="9" s="1"/>
  <c r="AC244" i="9"/>
  <c r="AC246" i="9" s="1"/>
  <c r="AC247" i="9" s="1"/>
  <c r="K520" i="9"/>
  <c r="K521" i="9" s="1"/>
  <c r="F519" i="9"/>
  <c r="F521" i="9" s="1"/>
  <c r="F522" i="9" s="1"/>
  <c r="Y294" i="9"/>
  <c r="Y296" i="9" s="1"/>
  <c r="AD370" i="9"/>
  <c r="AD371" i="9" s="1"/>
  <c r="AD372" i="9" s="1"/>
  <c r="AC394" i="9"/>
  <c r="AC396" i="9" s="1"/>
  <c r="AC397" i="9" s="1"/>
  <c r="AD194" i="9"/>
  <c r="AD196" i="9" s="1"/>
  <c r="AD197" i="9" s="1"/>
  <c r="AF470" i="9"/>
  <c r="AF471" i="9" s="1"/>
  <c r="AF472" i="9" s="1"/>
  <c r="Z370" i="9"/>
  <c r="Z371" i="9" s="1"/>
  <c r="Z19" i="9"/>
  <c r="Z11" i="8" s="1"/>
  <c r="K594" i="9"/>
  <c r="K596" i="9" s="1"/>
  <c r="K597" i="9" s="1"/>
  <c r="AD395" i="9"/>
  <c r="AD396" i="9" s="1"/>
  <c r="AD397" i="9" s="1"/>
  <c r="N294" i="9"/>
  <c r="N296" i="9" s="1"/>
  <c r="N297" i="9" s="1"/>
  <c r="U444" i="9"/>
  <c r="U446" i="9" s="1"/>
  <c r="U447" i="9" s="1"/>
  <c r="R295" i="9"/>
  <c r="R296" i="9" s="1"/>
  <c r="R297" i="9" s="1"/>
  <c r="AE469" i="9"/>
  <c r="AE471" i="9" s="1"/>
  <c r="AE472" i="9" s="1"/>
  <c r="AK70" i="9"/>
  <c r="AK71" i="9" s="1"/>
  <c r="AK72" i="9" s="1"/>
  <c r="F270" i="9"/>
  <c r="F271" i="9" s="1"/>
  <c r="F272" i="9" s="1"/>
  <c r="N19" i="9"/>
  <c r="N11" i="8" s="1"/>
  <c r="R495" i="9"/>
  <c r="R496" i="9" s="1"/>
  <c r="R497" i="9" s="1"/>
  <c r="X119" i="9"/>
  <c r="X121" i="9" s="1"/>
  <c r="X122" i="9" s="1"/>
  <c r="P470" i="9"/>
  <c r="P471" i="9" s="1"/>
  <c r="P472" i="9" s="1"/>
  <c r="G344" i="9"/>
  <c r="G346" i="9" s="1"/>
  <c r="G347" i="9" s="1"/>
  <c r="AD245" i="9"/>
  <c r="AD246" i="9" s="1"/>
  <c r="AD247" i="9" s="1"/>
  <c r="P595" i="9"/>
  <c r="P596" i="9" s="1"/>
  <c r="P597" i="9" s="1"/>
  <c r="O419" i="9"/>
  <c r="O421" i="9" s="1"/>
  <c r="O422" i="9" s="1"/>
  <c r="Y145" i="9"/>
  <c r="Y146" i="9" s="1"/>
  <c r="Y147" i="9" s="1"/>
  <c r="AJ545" i="9"/>
  <c r="AJ546" i="9" s="1"/>
  <c r="AJ547" i="9" s="1"/>
  <c r="S270" i="9"/>
  <c r="S271" i="9" s="1"/>
  <c r="S272" i="9" s="1"/>
  <c r="AL19" i="9"/>
  <c r="AL21" i="9" s="1"/>
  <c r="AJ569" i="9"/>
  <c r="AJ571" i="9" s="1"/>
  <c r="AJ572" i="9" s="1"/>
  <c r="E295" i="9"/>
  <c r="E296" i="9" s="1"/>
  <c r="E297" i="9" s="1"/>
  <c r="R70" i="9"/>
  <c r="R71" i="9" s="1"/>
  <c r="R72" i="9" s="1"/>
  <c r="O469" i="9"/>
  <c r="O471" i="9" s="1"/>
  <c r="O472" i="9" s="1"/>
  <c r="M269" i="9"/>
  <c r="M271" i="9" s="1"/>
  <c r="M272" i="9" s="1"/>
  <c r="Y344" i="9"/>
  <c r="Y346" i="9" s="1"/>
  <c r="Y347" i="9" s="1"/>
  <c r="AG469" i="9"/>
  <c r="AG471" i="9" s="1"/>
  <c r="AG472" i="9" s="1"/>
  <c r="S395" i="9"/>
  <c r="S396" i="9" s="1"/>
  <c r="S397" i="9" s="1"/>
  <c r="O345" i="9"/>
  <c r="O346" i="9" s="1"/>
  <c r="O347" i="9" s="1"/>
  <c r="J45" i="9"/>
  <c r="J46" i="9" s="1"/>
  <c r="J47" i="9" s="1"/>
  <c r="AF620" i="9"/>
  <c r="AF621" i="9" s="1"/>
  <c r="AF622" i="9" s="1"/>
  <c r="AB445" i="9"/>
  <c r="AB446" i="9" s="1"/>
  <c r="AB447" i="9" s="1"/>
  <c r="AK569" i="9"/>
  <c r="AK571" i="9" s="1"/>
  <c r="AK572" i="9" s="1"/>
  <c r="Y545" i="9"/>
  <c r="Y546" i="9" s="1"/>
  <c r="Y547" i="9" s="1"/>
  <c r="AJ445" i="9"/>
  <c r="AJ446" i="9" s="1"/>
  <c r="AJ447" i="9" s="1"/>
  <c r="G220" i="9"/>
  <c r="G221" i="9" s="1"/>
  <c r="G222" i="9" s="1"/>
  <c r="AH19" i="9"/>
  <c r="AH11" i="8" s="1"/>
  <c r="R419" i="9"/>
  <c r="R421" i="9" s="1"/>
  <c r="R422" i="9" s="1"/>
  <c r="AD619" i="9"/>
  <c r="AD621" i="9" s="1"/>
  <c r="AD622" i="9" s="1"/>
  <c r="AE269" i="9"/>
  <c r="AE271" i="9" s="1"/>
  <c r="AE272" i="9" s="1"/>
  <c r="L245" i="9"/>
  <c r="L246" i="9" s="1"/>
  <c r="L247" i="9" s="1"/>
  <c r="AC269" i="9"/>
  <c r="AC271" i="9" s="1"/>
  <c r="AC272" i="9" s="1"/>
  <c r="AA519" i="9"/>
  <c r="AA521" i="9" s="1"/>
  <c r="AA522" i="9" s="1"/>
  <c r="E594" i="9"/>
  <c r="E596" i="9" s="1"/>
  <c r="E597" i="9" s="1"/>
  <c r="AA544" i="9"/>
  <c r="AA546" i="9" s="1"/>
  <c r="AA547" i="9" s="1"/>
  <c r="T470" i="9"/>
  <c r="T471" i="9" s="1"/>
  <c r="T472" i="9" s="1"/>
  <c r="AE319" i="9"/>
  <c r="AE321" i="9" s="1"/>
  <c r="AE322" i="9" s="1"/>
  <c r="G495" i="9"/>
  <c r="G496" i="9" s="1"/>
  <c r="G497" i="9" s="1"/>
  <c r="AI220" i="9"/>
  <c r="AI221" i="9" s="1"/>
  <c r="AI222" i="9" s="1"/>
  <c r="AG569" i="9"/>
  <c r="AG571" i="9" s="1"/>
  <c r="AG572" i="9" s="1"/>
  <c r="N70" i="9"/>
  <c r="N71" i="9" s="1"/>
  <c r="N72" i="9" s="1"/>
  <c r="N420" i="9"/>
  <c r="N421" i="9" s="1"/>
  <c r="N422" i="9" s="1"/>
  <c r="K244" i="9"/>
  <c r="K246" i="9" s="1"/>
  <c r="T445" i="9"/>
  <c r="T446" i="9" s="1"/>
  <c r="T447" i="9" s="1"/>
  <c r="E195" i="9"/>
  <c r="E196" i="9" s="1"/>
  <c r="E197" i="9" s="1"/>
  <c r="P20" i="9"/>
  <c r="P12" i="8" s="1"/>
  <c r="Y569" i="9"/>
  <c r="Y571" i="9" s="1"/>
  <c r="Y572" i="9" s="1"/>
  <c r="N320" i="9"/>
  <c r="N321" i="9" s="1"/>
  <c r="N322" i="9" s="1"/>
  <c r="AK619" i="9"/>
  <c r="AK621" i="9" s="1"/>
  <c r="AK622" i="9" s="1"/>
  <c r="AA144" i="9"/>
  <c r="AA146" i="9" s="1"/>
  <c r="AA147" i="9" s="1"/>
  <c r="T169" i="9"/>
  <c r="T171" i="9" s="1"/>
  <c r="T172" i="9" s="1"/>
  <c r="V544" i="9"/>
  <c r="V546" i="9" s="1"/>
  <c r="V547" i="9" s="1"/>
  <c r="AB245" i="9"/>
  <c r="AB246" i="9" s="1"/>
  <c r="AB247" i="9" s="1"/>
  <c r="AI520" i="9"/>
  <c r="AI521" i="9" s="1"/>
  <c r="AI522" i="9" s="1"/>
  <c r="I170" i="9"/>
  <c r="I171" i="9" s="1"/>
  <c r="I172" i="9" s="1"/>
  <c r="AJ419" i="9"/>
  <c r="AJ421" i="9" s="1"/>
  <c r="AJ422" i="9" s="1"/>
  <c r="AH369" i="9"/>
  <c r="AH371" i="9" s="1"/>
  <c r="AH372" i="9" s="1"/>
  <c r="AC444" i="9"/>
  <c r="AC446" i="9" s="1"/>
  <c r="AC447" i="9" s="1"/>
  <c r="AL194" i="9"/>
  <c r="AL196" i="9" s="1"/>
  <c r="AL197" i="9" s="1"/>
  <c r="H320" i="9"/>
  <c r="H321" i="9" s="1"/>
  <c r="H322" i="9" s="1"/>
  <c r="E345" i="9"/>
  <c r="E346" i="9" s="1"/>
  <c r="E347" i="9" s="1"/>
  <c r="G594" i="9"/>
  <c r="G596" i="9" s="1"/>
  <c r="G597" i="9" s="1"/>
  <c r="Z120" i="9"/>
  <c r="Z121" i="9" s="1"/>
  <c r="F469" i="9"/>
  <c r="F471" i="9" s="1"/>
  <c r="N144" i="9"/>
  <c r="N146" i="9" s="1"/>
  <c r="N147" i="9" s="1"/>
  <c r="O144" i="9"/>
  <c r="O146" i="9" s="1"/>
  <c r="O147" i="9" s="1"/>
  <c r="AH444" i="9"/>
  <c r="AH446" i="9" s="1"/>
  <c r="AH447" i="9" s="1"/>
  <c r="AC69" i="9"/>
  <c r="AC71" i="9" s="1"/>
  <c r="AC72" i="9" s="1"/>
  <c r="V569" i="9"/>
  <c r="V571" i="9" s="1"/>
  <c r="V572" i="9" s="1"/>
  <c r="S544" i="9"/>
  <c r="S546" i="9" s="1"/>
  <c r="S547" i="9" s="1"/>
  <c r="W495" i="9"/>
  <c r="W496" i="9" s="1"/>
  <c r="W497" i="9" s="1"/>
  <c r="AK519" i="9"/>
  <c r="AK521" i="9" s="1"/>
  <c r="AK522" i="9" s="1"/>
  <c r="AA70" i="9"/>
  <c r="AA71" i="9" s="1"/>
  <c r="AA72" i="9" s="1"/>
  <c r="AH319" i="9"/>
  <c r="AH321" i="9" s="1"/>
  <c r="L444" i="9"/>
  <c r="L446" i="9" s="1"/>
  <c r="L447" i="9" s="1"/>
  <c r="J70" i="9"/>
  <c r="J71" i="9" s="1"/>
  <c r="J72" i="9" s="1"/>
  <c r="AF119" i="9"/>
  <c r="AF121" i="9" s="1"/>
  <c r="AF122" i="9" s="1"/>
  <c r="J320" i="9"/>
  <c r="J321" i="9" s="1"/>
  <c r="J322" i="9" s="1"/>
  <c r="AL370" i="9"/>
  <c r="AL371" i="9" s="1"/>
  <c r="S494" i="9"/>
  <c r="S496" i="9" s="1"/>
  <c r="S497" i="9" s="1"/>
  <c r="M319" i="9"/>
  <c r="M321" i="9" s="1"/>
  <c r="M322" i="9" s="1"/>
  <c r="AD419" i="9"/>
  <c r="AD421" i="9" s="1"/>
  <c r="AD422" i="9" s="1"/>
  <c r="AG445" i="9"/>
  <c r="AG446" i="9" s="1"/>
  <c r="AG447" i="9" s="1"/>
  <c r="P94" i="9"/>
  <c r="P96" i="9" s="1"/>
  <c r="P97" i="9" s="1"/>
  <c r="K395" i="9"/>
  <c r="K396" i="9" s="1"/>
  <c r="K397" i="9" s="1"/>
  <c r="X194" i="9"/>
  <c r="X196" i="9" s="1"/>
  <c r="X197" i="9" s="1"/>
  <c r="U594" i="9"/>
  <c r="U596" i="9" s="1"/>
  <c r="U597" i="9" s="1"/>
  <c r="E394" i="9"/>
  <c r="E396" i="9" s="1"/>
  <c r="E397" i="9" s="1"/>
  <c r="M444" i="9"/>
  <c r="M446" i="9" s="1"/>
  <c r="M447" i="9" s="1"/>
  <c r="AI44" i="9"/>
  <c r="AI46" i="9" s="1"/>
  <c r="AI47" i="9" s="1"/>
  <c r="O294" i="9"/>
  <c r="O296" i="9" s="1"/>
  <c r="O297" i="9" s="1"/>
  <c r="M620" i="9"/>
  <c r="M621" i="9" s="1"/>
  <c r="M622" i="9" s="1"/>
  <c r="T495" i="9"/>
  <c r="T496" i="9" s="1"/>
  <c r="T497" i="9" s="1"/>
  <c r="K220" i="9"/>
  <c r="K221" i="9" s="1"/>
  <c r="K222" i="9" s="1"/>
  <c r="Q95" i="9"/>
  <c r="Q96" i="9" s="1"/>
  <c r="Q97" i="9" s="1"/>
  <c r="J20" i="9"/>
  <c r="J12" i="8" s="1"/>
  <c r="O23" i="8"/>
  <c r="F590" i="9"/>
  <c r="E604" i="9" s="1"/>
  <c r="AM52" i="9"/>
  <c r="AM577" i="9"/>
  <c r="AK594" i="9"/>
  <c r="AK596" i="9" s="1"/>
  <c r="AK597" i="9" s="1"/>
  <c r="O520" i="9"/>
  <c r="O521" i="9" s="1"/>
  <c r="O522" i="9" s="1"/>
  <c r="AA94" i="9"/>
  <c r="AA96" i="9" s="1"/>
  <c r="AA97" i="9" s="1"/>
  <c r="AE170" i="9"/>
  <c r="AE171" i="9" s="1"/>
  <c r="AE172" i="9" s="1"/>
  <c r="S244" i="9"/>
  <c r="S246" i="9" s="1"/>
  <c r="S247" i="9" s="1"/>
  <c r="H519" i="9"/>
  <c r="H521" i="9" s="1"/>
  <c r="H522" i="9" s="1"/>
  <c r="AC95" i="9"/>
  <c r="AC96" i="9" s="1"/>
  <c r="AC97" i="9" s="1"/>
  <c r="Q270" i="9"/>
  <c r="Q271" i="9" s="1"/>
  <c r="Q272" i="9" s="1"/>
  <c r="Z95" i="9"/>
  <c r="Z96" i="9" s="1"/>
  <c r="Z97" i="9" s="1"/>
  <c r="AB569" i="9"/>
  <c r="AB571" i="9" s="1"/>
  <c r="AB572" i="9" s="1"/>
  <c r="Z70" i="9"/>
  <c r="Z71" i="9" s="1"/>
  <c r="Z72" i="9" s="1"/>
  <c r="AD520" i="9"/>
  <c r="AD521" i="9" s="1"/>
  <c r="AD522" i="9" s="1"/>
  <c r="AB220" i="9"/>
  <c r="AB221" i="9" s="1"/>
  <c r="AB222" i="9" s="1"/>
  <c r="N495" i="9"/>
  <c r="N496" i="9" s="1"/>
  <c r="N497" i="9" s="1"/>
  <c r="AA469" i="9"/>
  <c r="AA471" i="9" s="1"/>
  <c r="AA472" i="9" s="1"/>
  <c r="Q70" i="9"/>
  <c r="Q71" i="9" s="1"/>
  <c r="Q72" i="9" s="1"/>
  <c r="J594" i="9"/>
  <c r="J596" i="9" s="1"/>
  <c r="J597" i="9" s="1"/>
  <c r="AL469" i="9"/>
  <c r="AL471" i="9" s="1"/>
  <c r="AL472" i="9" s="1"/>
  <c r="P394" i="9"/>
  <c r="P396" i="9" s="1"/>
  <c r="P397" i="9" s="1"/>
  <c r="G270" i="9"/>
  <c r="G271" i="9" s="1"/>
  <c r="G272" i="9" s="1"/>
  <c r="Z345" i="9"/>
  <c r="Z346" i="9" s="1"/>
  <c r="Z347" i="9" s="1"/>
  <c r="F219" i="9"/>
  <c r="F221" i="9" s="1"/>
  <c r="F222" i="9" s="1"/>
  <c r="AL569" i="9"/>
  <c r="AL571" i="9" s="1"/>
  <c r="AL572" i="9" s="1"/>
  <c r="AL545" i="9"/>
  <c r="AL546" i="9" s="1"/>
  <c r="AL547" i="9" s="1"/>
  <c r="K370" i="9"/>
  <c r="K371" i="9" s="1"/>
  <c r="K372" i="9" s="1"/>
  <c r="G170" i="9"/>
  <c r="G171" i="9" s="1"/>
  <c r="G172" i="9" s="1"/>
  <c r="K19" i="9"/>
  <c r="K11" i="8" s="1"/>
  <c r="AB319" i="9"/>
  <c r="AB321" i="9" s="1"/>
  <c r="AB322" i="9" s="1"/>
  <c r="P295" i="9"/>
  <c r="P296" i="9" s="1"/>
  <c r="P297" i="9" s="1"/>
  <c r="I270" i="9"/>
  <c r="I271" i="9" s="1"/>
  <c r="I272" i="9" s="1"/>
  <c r="AL619" i="9"/>
  <c r="AL621" i="9" s="1"/>
  <c r="AL622" i="9" s="1"/>
  <c r="X70" i="9"/>
  <c r="X71" i="9" s="1"/>
  <c r="X72" i="9" s="1"/>
  <c r="F170" i="9"/>
  <c r="F171" i="9" s="1"/>
  <c r="F172" i="9" s="1"/>
  <c r="S369" i="9"/>
  <c r="S371" i="9" s="1"/>
  <c r="S372" i="9" s="1"/>
  <c r="E19" i="9"/>
  <c r="E11" i="8" s="1"/>
  <c r="AE69" i="9"/>
  <c r="AE71" i="9" s="1"/>
  <c r="AE72" i="9" s="1"/>
  <c r="AH494" i="9"/>
  <c r="AH496" i="9" s="1"/>
  <c r="AH497" i="9" s="1"/>
  <c r="F420" i="9"/>
  <c r="F421" i="9" s="1"/>
  <c r="F422" i="9" s="1"/>
  <c r="S120" i="9"/>
  <c r="S121" i="9" s="1"/>
  <c r="S122" i="9" s="1"/>
  <c r="R270" i="9"/>
  <c r="R271" i="9" s="1"/>
  <c r="R272" i="9" s="1"/>
  <c r="E469" i="9"/>
  <c r="E471" i="9" s="1"/>
  <c r="E472" i="9" s="1"/>
  <c r="AD169" i="9"/>
  <c r="AD171" i="9" s="1"/>
  <c r="AD172" i="9" s="1"/>
  <c r="F120" i="9"/>
  <c r="F121" i="9" s="1"/>
  <c r="F122" i="9" s="1"/>
  <c r="AC144" i="9"/>
  <c r="AC146" i="9" s="1"/>
  <c r="AC147" i="9" s="1"/>
  <c r="AI544" i="9"/>
  <c r="AI546" i="9" s="1"/>
  <c r="AI547" i="9" s="1"/>
  <c r="K544" i="9"/>
  <c r="K546" i="9" s="1"/>
  <c r="K547" i="9" s="1"/>
  <c r="AI469" i="9"/>
  <c r="AI471" i="9" s="1"/>
  <c r="AI472" i="9" s="1"/>
  <c r="G95" i="9"/>
  <c r="G96" i="9" s="1"/>
  <c r="G97" i="9" s="1"/>
  <c r="AK169" i="9"/>
  <c r="AK171" i="9" s="1"/>
  <c r="AK172" i="9" s="1"/>
  <c r="P165" i="9"/>
  <c r="O179" i="9" s="1"/>
  <c r="O319" i="9"/>
  <c r="O321" i="9" s="1"/>
  <c r="O322" i="9" s="1"/>
  <c r="AA65" i="8"/>
  <c r="I544" i="9"/>
  <c r="I546" i="9" s="1"/>
  <c r="I547" i="9" s="1"/>
  <c r="AH544" i="9"/>
  <c r="AH546" i="9" s="1"/>
  <c r="AH547" i="9" s="1"/>
  <c r="AJ620" i="9"/>
  <c r="AJ621" i="9" s="1"/>
  <c r="AJ622" i="9" s="1"/>
  <c r="M495" i="9"/>
  <c r="M496" i="9" s="1"/>
  <c r="M497" i="9" s="1"/>
  <c r="AL420" i="9"/>
  <c r="AL421" i="9" s="1"/>
  <c r="AL422" i="9" s="1"/>
  <c r="L270" i="9"/>
  <c r="L271" i="9" s="1"/>
  <c r="L272" i="9" s="1"/>
  <c r="U95" i="9"/>
  <c r="U96" i="9" s="1"/>
  <c r="U97" i="9" s="1"/>
  <c r="X420" i="9"/>
  <c r="X421" i="9" s="1"/>
  <c r="X422" i="9" s="1"/>
  <c r="I144" i="9"/>
  <c r="I146" i="9" s="1"/>
  <c r="I147" i="9" s="1"/>
  <c r="AA295" i="9"/>
  <c r="AA296" i="9" s="1"/>
  <c r="AA297" i="9" s="1"/>
  <c r="L170" i="9"/>
  <c r="L171" i="9" s="1"/>
  <c r="L172" i="9" s="1"/>
  <c r="AB169" i="9"/>
  <c r="AB171" i="9" s="1"/>
  <c r="AB172" i="9" s="1"/>
  <c r="Q19" i="9"/>
  <c r="Q11" i="8" s="1"/>
  <c r="AD44" i="9"/>
  <c r="AD46" i="9" s="1"/>
  <c r="AD47" i="9" s="1"/>
  <c r="Q594" i="9"/>
  <c r="Q596" i="9" s="1"/>
  <c r="Q597" i="9" s="1"/>
  <c r="O395" i="9"/>
  <c r="O396" i="9" s="1"/>
  <c r="O397" i="9" s="1"/>
  <c r="W544" i="9"/>
  <c r="W546" i="9" s="1"/>
  <c r="W547" i="9" s="1"/>
  <c r="V120" i="9"/>
  <c r="V121" i="9" s="1"/>
  <c r="V122" i="9" s="1"/>
  <c r="AM202" i="9"/>
  <c r="AM427" i="9"/>
  <c r="V69" i="9"/>
  <c r="V71" i="9" s="1"/>
  <c r="V72" i="9" s="1"/>
  <c r="O444" i="9"/>
  <c r="O446" i="9" s="1"/>
  <c r="O447" i="9" s="1"/>
  <c r="AA119" i="9"/>
  <c r="AA121" i="9" s="1"/>
  <c r="AA122" i="9" s="1"/>
  <c r="L320" i="9"/>
  <c r="L321" i="9" s="1"/>
  <c r="L322" i="9" s="1"/>
  <c r="AF170" i="9"/>
  <c r="AF171" i="9" s="1"/>
  <c r="AF172" i="9" s="1"/>
  <c r="I419" i="9"/>
  <c r="I421" i="9" s="1"/>
  <c r="I422" i="9" s="1"/>
  <c r="Z470" i="9"/>
  <c r="Z471" i="9" s="1"/>
  <c r="Z472" i="9" s="1"/>
  <c r="L219" i="9"/>
  <c r="L221" i="9" s="1"/>
  <c r="L222" i="9" s="1"/>
  <c r="AK369" i="9"/>
  <c r="AK371" i="9" s="1"/>
  <c r="AK372" i="9" s="1"/>
  <c r="T544" i="9"/>
  <c r="T546" i="9" s="1"/>
  <c r="T547" i="9" s="1"/>
  <c r="AJ145" i="9"/>
  <c r="AJ146" i="9" s="1"/>
  <c r="J144" i="9"/>
  <c r="J146" i="9" s="1"/>
  <c r="J147" i="9" s="1"/>
  <c r="Z220" i="9"/>
  <c r="Z221" i="9" s="1"/>
  <c r="Z222" i="9" s="1"/>
  <c r="W420" i="9"/>
  <c r="W421" i="9" s="1"/>
  <c r="W422" i="9" s="1"/>
  <c r="X169" i="9"/>
  <c r="X171" i="9" s="1"/>
  <c r="X172" i="9" s="1"/>
  <c r="Y20" i="9"/>
  <c r="Y12" i="8" s="1"/>
  <c r="AC619" i="9"/>
  <c r="AC621" i="9" s="1"/>
  <c r="AC622" i="9" s="1"/>
  <c r="P369" i="9"/>
  <c r="P371" i="9" s="1"/>
  <c r="P372" i="9" s="1"/>
  <c r="K469" i="9"/>
  <c r="K471" i="9" s="1"/>
  <c r="K472" i="9" s="1"/>
  <c r="AL319" i="9"/>
  <c r="AL321" i="9" s="1"/>
  <c r="AL322" i="9" s="1"/>
  <c r="T320" i="9"/>
  <c r="T321" i="9" s="1"/>
  <c r="T322" i="9" s="1"/>
  <c r="P45" i="9"/>
  <c r="P46" i="9" s="1"/>
  <c r="P47" i="9" s="1"/>
  <c r="AE294" i="9"/>
  <c r="AE296" i="9" s="1"/>
  <c r="AE297" i="9" s="1"/>
  <c r="F594" i="9"/>
  <c r="F596" i="9" s="1"/>
  <c r="AG120" i="9"/>
  <c r="AG121" i="9" s="1"/>
  <c r="AG122" i="9" s="1"/>
  <c r="J470" i="9"/>
  <c r="J471" i="9" s="1"/>
  <c r="J472" i="9" s="1"/>
  <c r="H594" i="9"/>
  <c r="H596" i="9" s="1"/>
  <c r="H597" i="9" s="1"/>
  <c r="U145" i="9"/>
  <c r="U146" i="9" s="1"/>
  <c r="U147" i="9" s="1"/>
  <c r="Y494" i="9"/>
  <c r="Y496" i="9" s="1"/>
  <c r="Y497" i="9" s="1"/>
  <c r="W95" i="9"/>
  <c r="W96" i="9" s="1"/>
  <c r="W97" i="9" s="1"/>
  <c r="AK94" i="9"/>
  <c r="AK96" i="9" s="1"/>
  <c r="AK97" i="9" s="1"/>
  <c r="AF494" i="9"/>
  <c r="AF496" i="9" s="1"/>
  <c r="X570" i="9"/>
  <c r="X571" i="9" s="1"/>
  <c r="X572" i="9" s="1"/>
  <c r="O119" i="9"/>
  <c r="O121" i="9" s="1"/>
  <c r="O122" i="9" s="1"/>
  <c r="N370" i="9"/>
  <c r="N371" i="9" s="1"/>
  <c r="N372" i="9" s="1"/>
  <c r="Z394" i="9"/>
  <c r="Z396" i="9" s="1"/>
  <c r="Z397" i="9" s="1"/>
  <c r="AB69" i="9"/>
  <c r="AB71" i="9" s="1"/>
  <c r="AB72" i="9" s="1"/>
  <c r="T295" i="9"/>
  <c r="T296" i="9" s="1"/>
  <c r="T297" i="9" s="1"/>
  <c r="X395" i="9"/>
  <c r="X396" i="9" s="1"/>
  <c r="X397" i="9" s="1"/>
  <c r="AC470" i="9"/>
  <c r="AC471" i="9" s="1"/>
  <c r="AC472" i="9" s="1"/>
  <c r="AE19" i="9"/>
  <c r="AE11" i="8" s="1"/>
  <c r="J344" i="9"/>
  <c r="J346" i="9" s="1"/>
  <c r="J347" i="9" s="1"/>
  <c r="AF294" i="9"/>
  <c r="AF296" i="9" s="1"/>
  <c r="AF297" i="9" s="1"/>
  <c r="L70" i="9"/>
  <c r="L71" i="9" s="1"/>
  <c r="L72" i="9" s="1"/>
  <c r="H569" i="9"/>
  <c r="H571" i="9" s="1"/>
  <c r="H572" i="9" s="1"/>
  <c r="H194" i="9"/>
  <c r="H196" i="9" s="1"/>
  <c r="H197" i="9" s="1"/>
  <c r="Z620" i="9"/>
  <c r="Z621" i="9" s="1"/>
  <c r="Z622" i="9" s="1"/>
  <c r="F569" i="9"/>
  <c r="F571" i="9" s="1"/>
  <c r="F572" i="9" s="1"/>
  <c r="X519" i="9"/>
  <c r="X521" i="9" s="1"/>
  <c r="X522" i="9" s="1"/>
  <c r="AB470" i="9"/>
  <c r="AB471" i="9" s="1"/>
  <c r="AB472" i="9" s="1"/>
  <c r="Z419" i="9"/>
  <c r="Z421" i="9" s="1"/>
  <c r="Z422" i="9" s="1"/>
  <c r="W619" i="9"/>
  <c r="W621" i="9" s="1"/>
  <c r="W622" i="9" s="1"/>
  <c r="AI570" i="9"/>
  <c r="AI571" i="9" s="1"/>
  <c r="AI572" i="9" s="1"/>
  <c r="L494" i="9"/>
  <c r="L496" i="9" s="1"/>
  <c r="L497" i="9" s="1"/>
  <c r="AI444" i="9"/>
  <c r="AI446" i="9" s="1"/>
  <c r="X544" i="9"/>
  <c r="X546" i="9" s="1"/>
  <c r="X547" i="9" s="1"/>
  <c r="R244" i="9"/>
  <c r="R246" i="9" s="1"/>
  <c r="R247" i="9" s="1"/>
  <c r="T220" i="9"/>
  <c r="T221" i="9" s="1"/>
  <c r="T222" i="9" s="1"/>
  <c r="AC119" i="9"/>
  <c r="AC121" i="9" s="1"/>
  <c r="AC122" i="9" s="1"/>
  <c r="AH245" i="9"/>
  <c r="AH246" i="9" s="1"/>
  <c r="AH247" i="9" s="1"/>
  <c r="N170" i="9"/>
  <c r="N171" i="9" s="1"/>
  <c r="N172" i="9" s="1"/>
  <c r="H170" i="9"/>
  <c r="H171" i="9" s="1"/>
  <c r="H172" i="9" s="1"/>
  <c r="AF69" i="9"/>
  <c r="AF71" i="9" s="1"/>
  <c r="AF72" i="9" s="1"/>
  <c r="I94" i="9"/>
  <c r="I96" i="9" s="1"/>
  <c r="I97" i="9" s="1"/>
  <c r="AE194" i="9"/>
  <c r="AE196" i="9" s="1"/>
  <c r="AE197" i="9" s="1"/>
  <c r="Z295" i="9"/>
  <c r="Z296" i="9" s="1"/>
  <c r="Z297" i="9" s="1"/>
  <c r="S170" i="9"/>
  <c r="S171" i="9" s="1"/>
  <c r="S172" i="9" s="1"/>
  <c r="I119" i="9"/>
  <c r="I121" i="9" s="1"/>
  <c r="I122" i="9" s="1"/>
  <c r="Y44" i="9"/>
  <c r="Y46" i="9" s="1"/>
  <c r="Y47" i="9" s="1"/>
  <c r="W270" i="9"/>
  <c r="W271" i="9" s="1"/>
  <c r="W272" i="9" s="1"/>
  <c r="H420" i="9"/>
  <c r="H421" i="9" s="1"/>
  <c r="H422" i="9" s="1"/>
  <c r="T270" i="9"/>
  <c r="T271" i="9" s="1"/>
  <c r="T272" i="9" s="1"/>
  <c r="R369" i="9"/>
  <c r="R371" i="9" s="1"/>
  <c r="R372" i="9" s="1"/>
  <c r="V19" i="9"/>
  <c r="V21" i="9" s="1"/>
  <c r="Q620" i="9"/>
  <c r="Q621" i="9" s="1"/>
  <c r="Q622" i="9" s="1"/>
  <c r="K570" i="9"/>
  <c r="K571" i="9" s="1"/>
  <c r="K572" i="9" s="1"/>
  <c r="AK119" i="9"/>
  <c r="AK121" i="9" s="1"/>
  <c r="AK122" i="9" s="1"/>
  <c r="AH144" i="9"/>
  <c r="AH146" i="9" s="1"/>
  <c r="AH147" i="9" s="1"/>
  <c r="AE344" i="9"/>
  <c r="AE346" i="9" s="1"/>
  <c r="AE347" i="9" s="1"/>
  <c r="AH219" i="9"/>
  <c r="AH221" i="9" s="1"/>
  <c r="AH222" i="9" s="1"/>
  <c r="X444" i="9"/>
  <c r="X446" i="9" s="1"/>
  <c r="X447" i="9" s="1"/>
  <c r="U20" i="9"/>
  <c r="U21" i="9" s="1"/>
  <c r="AJ595" i="9"/>
  <c r="AJ596" i="9" s="1"/>
  <c r="AJ597" i="9" s="1"/>
  <c r="P269" i="9"/>
  <c r="P271" i="9" s="1"/>
  <c r="P272" i="9" s="1"/>
  <c r="G570" i="9"/>
  <c r="G571" i="9" s="1"/>
  <c r="G572" i="9" s="1"/>
  <c r="P144" i="9"/>
  <c r="P146" i="9" s="1"/>
  <c r="P147" i="9" s="1"/>
  <c r="T419" i="9"/>
  <c r="T421" i="9" s="1"/>
  <c r="T422" i="9" s="1"/>
  <c r="AG95" i="9"/>
  <c r="AG96" i="9" s="1"/>
  <c r="AG97" i="9" s="1"/>
  <c r="AG170" i="9"/>
  <c r="AG171" i="9" s="1"/>
  <c r="AG172" i="9" s="1"/>
  <c r="AE144" i="9"/>
  <c r="AE146" i="9" s="1"/>
  <c r="AE147" i="9" s="1"/>
  <c r="V469" i="9"/>
  <c r="V471" i="9" s="1"/>
  <c r="V472" i="9" s="1"/>
  <c r="AK145" i="9"/>
  <c r="AK146" i="9" s="1"/>
  <c r="AK147" i="9" s="1"/>
  <c r="AI620" i="9"/>
  <c r="AI621" i="9" s="1"/>
  <c r="AI622" i="9" s="1"/>
  <c r="AA219" i="9"/>
  <c r="AA221" i="9" s="1"/>
  <c r="AA222" i="9" s="1"/>
  <c r="M195" i="9"/>
  <c r="M196" i="9" s="1"/>
  <c r="M197" i="9" s="1"/>
  <c r="AL244" i="9"/>
  <c r="AL246" i="9" s="1"/>
  <c r="AL247" i="9" s="1"/>
  <c r="AG619" i="9"/>
  <c r="AG621" i="9" s="1"/>
  <c r="AG622" i="9" s="1"/>
  <c r="G294" i="9"/>
  <c r="G296" i="9" s="1"/>
  <c r="G297" i="9" s="1"/>
  <c r="Z320" i="9"/>
  <c r="Z321" i="9" s="1"/>
  <c r="G19" i="9"/>
  <c r="G11" i="8" s="1"/>
  <c r="AA619" i="9"/>
  <c r="AA621" i="9" s="1"/>
  <c r="AA622" i="9" s="1"/>
  <c r="AH519" i="9"/>
  <c r="AH521" i="9" s="1"/>
  <c r="AH522" i="9" s="1"/>
  <c r="Z269" i="9"/>
  <c r="Z271" i="9" s="1"/>
  <c r="Z272" i="9" s="1"/>
  <c r="P519" i="9"/>
  <c r="P521" i="9" s="1"/>
  <c r="P522" i="9" s="1"/>
  <c r="AJ195" i="9"/>
  <c r="AJ196" i="9" s="1"/>
  <c r="AJ197" i="9" s="1"/>
  <c r="Q494" i="9"/>
  <c r="Q496" i="9" s="1"/>
  <c r="Q497" i="9" s="1"/>
  <c r="U45" i="9"/>
  <c r="U46" i="9" s="1"/>
  <c r="U47" i="9" s="1"/>
  <c r="AI594" i="9"/>
  <c r="AI596" i="9" s="1"/>
  <c r="AI597" i="9" s="1"/>
  <c r="AK470" i="9"/>
  <c r="AK471" i="9" s="1"/>
  <c r="AK472" i="9" s="1"/>
  <c r="O219" i="9"/>
  <c r="O221" i="9" s="1"/>
  <c r="O222" i="9" s="1"/>
  <c r="I394" i="9"/>
  <c r="I396" i="9" s="1"/>
  <c r="I397" i="9" s="1"/>
  <c r="E495" i="9"/>
  <c r="E496" i="9" s="1"/>
  <c r="E497" i="9" s="1"/>
  <c r="L20" i="9"/>
  <c r="L12" i="8" s="1"/>
  <c r="AJ70" i="9"/>
  <c r="AJ71" i="9" s="1"/>
  <c r="AJ72" i="9" s="1"/>
  <c r="AC345" i="9"/>
  <c r="AC346" i="9" s="1"/>
  <c r="AC347" i="9" s="1"/>
  <c r="K45" i="9"/>
  <c r="K46" i="9" s="1"/>
  <c r="K47" i="9" s="1"/>
  <c r="R395" i="9"/>
  <c r="R396" i="9" s="1"/>
  <c r="R397" i="9" s="1"/>
  <c r="G444" i="9"/>
  <c r="G446" i="9" s="1"/>
  <c r="G447" i="9" s="1"/>
  <c r="AG194" i="9"/>
  <c r="AG196" i="9" s="1"/>
  <c r="AG197" i="9" s="1"/>
  <c r="P219" i="9"/>
  <c r="P221" i="9" s="1"/>
  <c r="P222" i="9" s="1"/>
  <c r="F345" i="9"/>
  <c r="F346" i="9" s="1"/>
  <c r="F347" i="9" s="1"/>
  <c r="AJ345" i="9"/>
  <c r="AJ346" i="9" s="1"/>
  <c r="AJ347" i="9" s="1"/>
  <c r="W394" i="9"/>
  <c r="W396" i="9" s="1"/>
  <c r="W397" i="9" s="1"/>
  <c r="V169" i="9"/>
  <c r="V171" i="9" s="1"/>
  <c r="V172" i="9" s="1"/>
  <c r="E569" i="9"/>
  <c r="E571" i="9" s="1"/>
  <c r="E572" i="9" s="1"/>
  <c r="AB270" i="9"/>
  <c r="AB271" i="9" s="1"/>
  <c r="AB272" i="9" s="1"/>
  <c r="E544" i="9"/>
  <c r="E546" i="9" s="1"/>
  <c r="E547" i="9" s="1"/>
  <c r="AB394" i="9"/>
  <c r="AB396" i="9" s="1"/>
  <c r="AB397" i="9" s="1"/>
  <c r="K69" i="9"/>
  <c r="K71" i="9" s="1"/>
  <c r="K72" i="9" s="1"/>
  <c r="S219" i="9"/>
  <c r="S221" i="9" s="1"/>
  <c r="S222" i="9" s="1"/>
  <c r="V145" i="9"/>
  <c r="V146" i="9" s="1"/>
  <c r="V147" i="9" s="1"/>
  <c r="Y319" i="9"/>
  <c r="Y321" i="9" s="1"/>
  <c r="AH269" i="9"/>
  <c r="AH271" i="9" s="1"/>
  <c r="AH272" i="9" s="1"/>
  <c r="W45" i="9"/>
  <c r="W46" i="9" s="1"/>
  <c r="W47" i="9" s="1"/>
  <c r="AJ470" i="9"/>
  <c r="AJ471" i="9" s="1"/>
  <c r="AJ472" i="9" s="1"/>
  <c r="AB369" i="9"/>
  <c r="AB371" i="9" s="1"/>
  <c r="AB372" i="9" s="1"/>
  <c r="AE569" i="9"/>
  <c r="AE571" i="9" s="1"/>
  <c r="AE572" i="9" s="1"/>
  <c r="AI270" i="9"/>
  <c r="AI271" i="9" s="1"/>
  <c r="AI272" i="9" s="1"/>
  <c r="AF594" i="9"/>
  <c r="AF596" i="9" s="1"/>
  <c r="AF597" i="9" s="1"/>
  <c r="M294" i="9"/>
  <c r="M296" i="9" s="1"/>
  <c r="M297" i="9" s="1"/>
  <c r="AJ19" i="9"/>
  <c r="AJ21" i="9" s="1"/>
  <c r="AJ394" i="9"/>
  <c r="AJ396" i="9" s="1"/>
  <c r="AJ397" i="9" s="1"/>
  <c r="AK45" i="9"/>
  <c r="AK46" i="9" s="1"/>
  <c r="AK47" i="9" s="1"/>
  <c r="AB495" i="9"/>
  <c r="AB496" i="9" s="1"/>
  <c r="AB497" i="9" s="1"/>
  <c r="Y444" i="9"/>
  <c r="Y446" i="9" s="1"/>
  <c r="Y447" i="9" s="1"/>
  <c r="Y519" i="9"/>
  <c r="Y521" i="9" s="1"/>
  <c r="Y522" i="9" s="1"/>
  <c r="AH594" i="9"/>
  <c r="AH596" i="9" s="1"/>
  <c r="AH597" i="9" s="1"/>
  <c r="AD595" i="9"/>
  <c r="AD596" i="9" s="1"/>
  <c r="AD597" i="9" s="1"/>
  <c r="AJ220" i="9"/>
  <c r="AJ221" i="9" s="1"/>
  <c r="AJ222" i="9" s="1"/>
  <c r="AA319" i="9"/>
  <c r="AA321" i="9" s="1"/>
  <c r="T94" i="9"/>
  <c r="T96" i="9" s="1"/>
  <c r="T97" i="9" s="1"/>
  <c r="AC419" i="9"/>
  <c r="AC421" i="9" s="1"/>
  <c r="AC422" i="9" s="1"/>
  <c r="L344" i="9"/>
  <c r="L346" i="9" s="1"/>
  <c r="L347" i="9" s="1"/>
  <c r="O94" i="9"/>
  <c r="O96" i="9" s="1"/>
  <c r="O97" i="9" s="1"/>
  <c r="G245" i="9"/>
  <c r="G246" i="9" s="1"/>
  <c r="G247" i="9" s="1"/>
  <c r="W370" i="9"/>
  <c r="W371" i="9" s="1"/>
  <c r="W372" i="9" s="1"/>
  <c r="AJ245" i="9"/>
  <c r="AJ246" i="9" s="1"/>
  <c r="AJ247" i="9" s="1"/>
  <c r="AI494" i="9"/>
  <c r="AI496" i="9" s="1"/>
  <c r="AI497" i="9" s="1"/>
  <c r="J519" i="9"/>
  <c r="J521" i="9" s="1"/>
  <c r="J522" i="9" s="1"/>
  <c r="E69" i="9"/>
  <c r="E71" i="9" s="1"/>
  <c r="E72" i="9" s="1"/>
  <c r="AK194" i="9"/>
  <c r="AK196" i="9" s="1"/>
  <c r="AK197" i="9" s="1"/>
  <c r="Z45" i="9"/>
  <c r="Z46" i="9" s="1"/>
  <c r="Z47" i="9" s="1"/>
  <c r="Z194" i="9"/>
  <c r="Z196" i="9" s="1"/>
  <c r="Z197" i="9" s="1"/>
  <c r="E170" i="9"/>
  <c r="E171" i="9" s="1"/>
  <c r="E172" i="9" s="1"/>
  <c r="AF244" i="9"/>
  <c r="AF246" i="9" s="1"/>
  <c r="AF247" i="9" s="1"/>
  <c r="AH344" i="9"/>
  <c r="AH346" i="9" s="1"/>
  <c r="AH347" i="9" s="1"/>
  <c r="P544" i="9"/>
  <c r="P546" i="9" s="1"/>
  <c r="P547" i="9" s="1"/>
  <c r="H70" i="9"/>
  <c r="H71" i="9" s="1"/>
  <c r="H72" i="9" s="1"/>
  <c r="AH119" i="9"/>
  <c r="AH121" i="9" s="1"/>
  <c r="AH122" i="9" s="1"/>
  <c r="M20" i="9"/>
  <c r="M12" i="8" s="1"/>
  <c r="Y244" i="9"/>
  <c r="Y246" i="9" s="1"/>
  <c r="Y247" i="9" s="1"/>
  <c r="L544" i="9"/>
  <c r="L546" i="9" s="1"/>
  <c r="L547" i="9" s="1"/>
  <c r="AG19" i="9"/>
  <c r="AG11" i="8" s="1"/>
  <c r="T145" i="9"/>
  <c r="T146" i="9" s="1"/>
  <c r="T147" i="9" s="1"/>
  <c r="AD94" i="9"/>
  <c r="AD96" i="9" s="1"/>
  <c r="AD97" i="9" s="1"/>
  <c r="AC295" i="9"/>
  <c r="AC296" i="9" s="1"/>
  <c r="AC297" i="9" s="1"/>
  <c r="AK295" i="9"/>
  <c r="AK296" i="9" s="1"/>
  <c r="AK297" i="9" s="1"/>
  <c r="W520" i="9"/>
  <c r="W521" i="9" s="1"/>
  <c r="W522" i="9" s="1"/>
  <c r="AG319" i="9"/>
  <c r="AG321" i="9" s="1"/>
  <c r="AG322" i="9" s="1"/>
  <c r="R44" i="9"/>
  <c r="R46" i="9" s="1"/>
  <c r="R47" i="9" s="1"/>
  <c r="AH619" i="9"/>
  <c r="AH621" i="9" s="1"/>
  <c r="AH622" i="9" s="1"/>
  <c r="L594" i="9"/>
  <c r="L596" i="9" s="1"/>
  <c r="L597" i="9" s="1"/>
  <c r="I595" i="9"/>
  <c r="I596" i="9" s="1"/>
  <c r="I597" i="9" s="1"/>
  <c r="AC570" i="9"/>
  <c r="AC571" i="9" s="1"/>
  <c r="AC572" i="9" s="1"/>
  <c r="E94" i="9"/>
  <c r="E96" i="9" s="1"/>
  <c r="E97" i="9" s="1"/>
  <c r="AA594" i="9"/>
  <c r="AA596" i="9" s="1"/>
  <c r="AA597" i="9" s="1"/>
  <c r="AC220" i="9"/>
  <c r="AC219" i="9"/>
  <c r="G419" i="9"/>
  <c r="G421" i="9" s="1"/>
  <c r="G422" i="9" s="1"/>
  <c r="Y619" i="9"/>
  <c r="Y621" i="9" s="1"/>
  <c r="Y622" i="9" s="1"/>
  <c r="R619" i="9"/>
  <c r="R621" i="9" s="1"/>
  <c r="F295" i="9"/>
  <c r="F296" i="9" s="1"/>
  <c r="F297" i="9" s="1"/>
  <c r="T120" i="9"/>
  <c r="T121" i="9" s="1"/>
  <c r="T122" i="9" s="1"/>
  <c r="AB620" i="9"/>
  <c r="AB619" i="9"/>
  <c r="AB45" i="9"/>
  <c r="AB46" i="9" s="1"/>
  <c r="AB47" i="9" s="1"/>
  <c r="W244" i="9"/>
  <c r="W246" i="9" s="1"/>
  <c r="W247" i="9" s="1"/>
  <c r="Z144" i="9"/>
  <c r="Z146" i="9" s="1"/>
  <c r="Z147" i="9" s="1"/>
  <c r="O44" i="9"/>
  <c r="O46" i="9" s="1"/>
  <c r="O47" i="9" s="1"/>
  <c r="AM603" i="9"/>
  <c r="AM17" i="8"/>
  <c r="AM128" i="9"/>
  <c r="AM203" i="9"/>
  <c r="O170" i="8"/>
  <c r="P590" i="9"/>
  <c r="O604" i="9" s="1"/>
  <c r="O144" i="8"/>
  <c r="O137" i="8"/>
  <c r="O179" i="8"/>
  <c r="U143" i="8"/>
  <c r="AM143" i="8" s="1"/>
  <c r="AM478" i="9"/>
  <c r="AM178" i="8"/>
  <c r="AA177" i="8"/>
  <c r="AB615" i="9"/>
  <c r="AA629" i="9" s="1"/>
  <c r="O59" i="8"/>
  <c r="AM59" i="8" s="1"/>
  <c r="AM178" i="9"/>
  <c r="J90" i="9"/>
  <c r="I104" i="9" s="1"/>
  <c r="I30" i="8"/>
  <c r="AM77" i="9"/>
  <c r="I74" i="8"/>
  <c r="V40" i="9"/>
  <c r="U54" i="9" s="1"/>
  <c r="U16" i="8"/>
  <c r="I88" i="8"/>
  <c r="I102" i="8"/>
  <c r="O116" i="8"/>
  <c r="AM44" i="8"/>
  <c r="E171" i="8"/>
  <c r="AM171" i="8" s="1"/>
  <c r="AM578" i="9"/>
  <c r="O130" i="8"/>
  <c r="AB365" i="9"/>
  <c r="AA379" i="9" s="1"/>
  <c r="AA107" i="8"/>
  <c r="AM66" i="8"/>
  <c r="AH65" i="9"/>
  <c r="AG79" i="9" s="1"/>
  <c r="AG23" i="8"/>
  <c r="I16" i="8"/>
  <c r="J40" i="9"/>
  <c r="I54" i="9" s="1"/>
  <c r="AM352" i="9"/>
  <c r="I46" i="8"/>
  <c r="P265" i="9"/>
  <c r="O279" i="9" s="1"/>
  <c r="O79" i="8"/>
  <c r="P40" i="9"/>
  <c r="O54" i="9" s="1"/>
  <c r="O16" i="8"/>
  <c r="I31" i="8"/>
  <c r="AM31" i="8" s="1"/>
  <c r="AM78" i="9"/>
  <c r="AM27" i="9"/>
  <c r="AM28" i="9"/>
  <c r="W11" i="8"/>
  <c r="AK11" i="8"/>
  <c r="M11" i="8"/>
  <c r="Y11" i="8"/>
  <c r="H11" i="8"/>
  <c r="AM135" i="8" l="1"/>
  <c r="AB22" i="9"/>
  <c r="U22" i="9"/>
  <c r="AJ22" i="9"/>
  <c r="AJ24" i="9" s="1"/>
  <c r="AL22" i="9"/>
  <c r="V22" i="9"/>
  <c r="V23" i="9" s="1"/>
  <c r="AA22" i="9"/>
  <c r="AA23" i="9" s="1"/>
  <c r="H622" i="9"/>
  <c r="H623" i="9" s="1"/>
  <c r="R622" i="9"/>
  <c r="R623" i="9" s="1"/>
  <c r="F597" i="9"/>
  <c r="F599" i="9" s="1"/>
  <c r="AA572" i="9"/>
  <c r="AA574" i="9" s="1"/>
  <c r="AK547" i="9"/>
  <c r="AK548" i="9" s="1"/>
  <c r="K522" i="9"/>
  <c r="K523" i="9" s="1"/>
  <c r="AF497" i="9"/>
  <c r="AF498" i="9" s="1"/>
  <c r="X472" i="9"/>
  <c r="X473" i="9" s="1"/>
  <c r="F472" i="9"/>
  <c r="F473" i="9" s="1"/>
  <c r="AI447" i="9"/>
  <c r="AI448" i="9" s="1"/>
  <c r="J422" i="9"/>
  <c r="J423" i="9" s="1"/>
  <c r="AB422" i="9"/>
  <c r="AB423" i="9" s="1"/>
  <c r="AI397" i="9"/>
  <c r="AI398" i="9" s="1"/>
  <c r="H397" i="9"/>
  <c r="H399" i="9" s="1"/>
  <c r="AL372" i="9"/>
  <c r="AL373" i="9" s="1"/>
  <c r="Z372" i="9"/>
  <c r="Z373" i="9" s="1"/>
  <c r="W347" i="9"/>
  <c r="W348" i="9" s="1"/>
  <c r="AD347" i="9"/>
  <c r="AD348" i="9" s="1"/>
  <c r="AH322" i="9"/>
  <c r="AH323" i="9" s="1"/>
  <c r="AA322" i="9"/>
  <c r="AA324" i="9" s="1"/>
  <c r="Y322" i="9"/>
  <c r="Y324" i="9" s="1"/>
  <c r="Z322" i="9"/>
  <c r="W297" i="9"/>
  <c r="W298" i="9" s="1"/>
  <c r="U297" i="9"/>
  <c r="U299" i="9" s="1"/>
  <c r="Y297" i="9"/>
  <c r="Y298" i="9" s="1"/>
  <c r="AA272" i="9"/>
  <c r="AA274" i="9" s="1"/>
  <c r="H272" i="9"/>
  <c r="H274" i="9" s="1"/>
  <c r="K247" i="9"/>
  <c r="K248" i="9" s="1"/>
  <c r="Q222" i="9"/>
  <c r="Q224" i="9" s="1"/>
  <c r="I197" i="9"/>
  <c r="I199" i="9" s="1"/>
  <c r="K172" i="9"/>
  <c r="K173" i="9" s="1"/>
  <c r="K147" i="9"/>
  <c r="K148" i="9" s="1"/>
  <c r="AJ147" i="9"/>
  <c r="AJ148" i="9" s="1"/>
  <c r="Q122" i="9"/>
  <c r="Q124" i="9" s="1"/>
  <c r="Z122" i="9"/>
  <c r="Z123" i="9" s="1"/>
  <c r="J97" i="9"/>
  <c r="J98" i="9" s="1"/>
  <c r="N97" i="9"/>
  <c r="N98" i="9" s="1"/>
  <c r="F97" i="9"/>
  <c r="F98" i="9" s="1"/>
  <c r="F73" i="9"/>
  <c r="AK73" i="9"/>
  <c r="G47" i="9"/>
  <c r="G48" i="9" s="1"/>
  <c r="AM229" i="9"/>
  <c r="AM37" i="8"/>
  <c r="AM186" i="8"/>
  <c r="AM191" i="8"/>
  <c r="AM93" i="8"/>
  <c r="AM630" i="9"/>
  <c r="AM454" i="9"/>
  <c r="AM429" i="9"/>
  <c r="AM479" i="9"/>
  <c r="AM51" i="8"/>
  <c r="AM329" i="9"/>
  <c r="AM156" i="8"/>
  <c r="AM86" i="8"/>
  <c r="AM455" i="9"/>
  <c r="AM149" i="8"/>
  <c r="AM155" i="9"/>
  <c r="AM205" i="9"/>
  <c r="AM304" i="9"/>
  <c r="AM480" i="9"/>
  <c r="AM65" i="8"/>
  <c r="AM129" i="9"/>
  <c r="AM255" i="9"/>
  <c r="AM58" i="8"/>
  <c r="AM95" i="8"/>
  <c r="AM404" i="9"/>
  <c r="AM32" i="8"/>
  <c r="I53" i="8"/>
  <c r="AM53" i="8" s="1"/>
  <c r="AM128" i="8"/>
  <c r="AM230" i="9"/>
  <c r="AM105" i="9"/>
  <c r="AM177" i="8"/>
  <c r="AM165" i="8"/>
  <c r="AM504" i="9"/>
  <c r="AM142" i="8"/>
  <c r="AM430" i="9"/>
  <c r="AM123" i="8"/>
  <c r="AM107" i="8"/>
  <c r="AM355" i="9"/>
  <c r="AM330" i="9"/>
  <c r="AM100" i="8"/>
  <c r="AM81" i="8"/>
  <c r="AM67" i="8"/>
  <c r="AM180" i="9"/>
  <c r="AM60" i="8"/>
  <c r="AM130" i="9"/>
  <c r="AM46" i="8"/>
  <c r="AM172" i="8"/>
  <c r="AM405" i="9"/>
  <c r="AM605" i="9"/>
  <c r="AM380" i="9"/>
  <c r="AM154" i="9"/>
  <c r="AM30" i="8"/>
  <c r="AM74" i="8"/>
  <c r="AM109" i="8"/>
  <c r="AM158" i="8"/>
  <c r="AM121" i="8"/>
  <c r="AM163" i="8"/>
  <c r="AM80" i="9"/>
  <c r="AM25" i="8"/>
  <c r="AM530" i="9"/>
  <c r="AM79" i="8"/>
  <c r="AM55" i="9"/>
  <c r="AM580" i="9"/>
  <c r="AM39" i="8"/>
  <c r="AM130" i="8"/>
  <c r="AM179" i="8"/>
  <c r="AM144" i="8"/>
  <c r="AM116" i="8"/>
  <c r="AM102" i="8"/>
  <c r="AM30" i="9"/>
  <c r="E371" i="9"/>
  <c r="G371" i="9"/>
  <c r="H371" i="9"/>
  <c r="AM137" i="8"/>
  <c r="AM280" i="9"/>
  <c r="AM555" i="9"/>
  <c r="AM88" i="8"/>
  <c r="AM170" i="8"/>
  <c r="J371" i="9"/>
  <c r="F371" i="9"/>
  <c r="I371" i="9"/>
  <c r="I372" i="9" s="1"/>
  <c r="H598" i="9"/>
  <c r="H599" i="9"/>
  <c r="H573" i="9"/>
  <c r="H574" i="9"/>
  <c r="H548" i="9"/>
  <c r="H549" i="9"/>
  <c r="H523" i="9"/>
  <c r="H524" i="9"/>
  <c r="H498" i="9"/>
  <c r="H499" i="9"/>
  <c r="H473" i="9"/>
  <c r="H474" i="9"/>
  <c r="H448" i="9"/>
  <c r="H449" i="9"/>
  <c r="H423" i="9"/>
  <c r="H424" i="9"/>
  <c r="H348" i="9"/>
  <c r="H349" i="9"/>
  <c r="H323" i="9"/>
  <c r="H324" i="9"/>
  <c r="H298" i="9"/>
  <c r="H299" i="9"/>
  <c r="H248" i="9"/>
  <c r="H249" i="9"/>
  <c r="H223" i="9"/>
  <c r="H224" i="9"/>
  <c r="H198" i="9"/>
  <c r="H199" i="9"/>
  <c r="H173" i="9"/>
  <c r="H174" i="9"/>
  <c r="H148" i="9"/>
  <c r="H149" i="9"/>
  <c r="H123" i="9"/>
  <c r="H124" i="9"/>
  <c r="H98" i="9"/>
  <c r="H99" i="9"/>
  <c r="H73" i="9"/>
  <c r="H74" i="9"/>
  <c r="H48" i="9"/>
  <c r="H49" i="9"/>
  <c r="S623" i="9"/>
  <c r="S624" i="9"/>
  <c r="T623" i="9"/>
  <c r="T624" i="9"/>
  <c r="I631" i="9"/>
  <c r="I187" i="8" s="1"/>
  <c r="N623" i="9"/>
  <c r="K623" i="9"/>
  <c r="K624" i="9"/>
  <c r="G623" i="9"/>
  <c r="G624" i="9"/>
  <c r="W623" i="9"/>
  <c r="W624" i="9"/>
  <c r="Q623" i="9"/>
  <c r="Q624" i="9"/>
  <c r="Z623" i="9"/>
  <c r="Z624" i="9"/>
  <c r="AJ623" i="9"/>
  <c r="AJ624" i="9"/>
  <c r="L623" i="9"/>
  <c r="L624" i="9"/>
  <c r="U623" i="9"/>
  <c r="U624" i="9"/>
  <c r="U631" i="9"/>
  <c r="U187" i="8" s="1"/>
  <c r="Y623" i="9"/>
  <c r="V623" i="9"/>
  <c r="V624" i="9"/>
  <c r="P623" i="9"/>
  <c r="P624" i="9"/>
  <c r="I624" i="9"/>
  <c r="I623" i="9"/>
  <c r="Y624" i="9"/>
  <c r="AH623" i="9"/>
  <c r="AH624" i="9"/>
  <c r="AA623" i="9"/>
  <c r="AA624" i="9"/>
  <c r="AG623" i="9"/>
  <c r="AG631" i="9"/>
  <c r="AG187" i="8" s="1"/>
  <c r="AG624" i="9"/>
  <c r="AI623" i="9"/>
  <c r="AI624" i="9"/>
  <c r="AC623" i="9"/>
  <c r="AC624" i="9"/>
  <c r="AL623" i="9"/>
  <c r="AL624" i="9"/>
  <c r="M623" i="9"/>
  <c r="M624" i="9"/>
  <c r="AK623" i="9"/>
  <c r="AK624" i="9"/>
  <c r="AD624" i="9"/>
  <c r="AD623" i="9"/>
  <c r="AF623" i="9"/>
  <c r="AF624" i="9"/>
  <c r="O623" i="9"/>
  <c r="O624" i="9"/>
  <c r="F623" i="9"/>
  <c r="F624" i="9"/>
  <c r="E623" i="9"/>
  <c r="E624" i="9"/>
  <c r="AE623" i="9"/>
  <c r="AE624" i="9"/>
  <c r="X623" i="9"/>
  <c r="X624" i="9"/>
  <c r="J623" i="9"/>
  <c r="J624" i="9"/>
  <c r="N624" i="9"/>
  <c r="I598" i="9"/>
  <c r="I599" i="9"/>
  <c r="I606" i="9"/>
  <c r="I180" i="8" s="1"/>
  <c r="AH598" i="9"/>
  <c r="AH599" i="9"/>
  <c r="AF598" i="9"/>
  <c r="AF599" i="9"/>
  <c r="AJ598" i="9"/>
  <c r="AJ599" i="9"/>
  <c r="Q598" i="9"/>
  <c r="Q599" i="9"/>
  <c r="J598" i="9"/>
  <c r="J599" i="9"/>
  <c r="AK598" i="9"/>
  <c r="AK599" i="9"/>
  <c r="P598" i="9"/>
  <c r="P599" i="9"/>
  <c r="N598" i="9"/>
  <c r="N599" i="9"/>
  <c r="U606" i="9"/>
  <c r="U180" i="8" s="1"/>
  <c r="Y598" i="9"/>
  <c r="Y599" i="9"/>
  <c r="AC598" i="9"/>
  <c r="AC599" i="9"/>
  <c r="T598" i="9"/>
  <c r="T599" i="9"/>
  <c r="AI598" i="9"/>
  <c r="AI599" i="9"/>
  <c r="AA598" i="9"/>
  <c r="AA599" i="9"/>
  <c r="AA606" i="9"/>
  <c r="AA180" i="8" s="1"/>
  <c r="L598" i="9"/>
  <c r="L599" i="9"/>
  <c r="S598" i="9"/>
  <c r="S599" i="9"/>
  <c r="AB598" i="9"/>
  <c r="AB599" i="9"/>
  <c r="K598" i="9"/>
  <c r="K599" i="9"/>
  <c r="R598" i="9"/>
  <c r="R599" i="9"/>
  <c r="AE598" i="9"/>
  <c r="AE599" i="9"/>
  <c r="AG598" i="9"/>
  <c r="AG606" i="9"/>
  <c r="AG180" i="8" s="1"/>
  <c r="AG599" i="9"/>
  <c r="AL598" i="9"/>
  <c r="AL599" i="9"/>
  <c r="M598" i="9"/>
  <c r="M599" i="9"/>
  <c r="Z598" i="9"/>
  <c r="Z599" i="9"/>
  <c r="AD598" i="9"/>
  <c r="AD599" i="9"/>
  <c r="U598" i="9"/>
  <c r="U599" i="9"/>
  <c r="G598" i="9"/>
  <c r="G599" i="9"/>
  <c r="E598" i="9"/>
  <c r="E599" i="9"/>
  <c r="V598" i="9"/>
  <c r="V599" i="9"/>
  <c r="X598" i="9"/>
  <c r="X599" i="9"/>
  <c r="O606" i="9"/>
  <c r="O180" i="8" s="1"/>
  <c r="O598" i="9"/>
  <c r="O599" i="9"/>
  <c r="W598" i="9"/>
  <c r="W599" i="9"/>
  <c r="P573" i="9"/>
  <c r="P574" i="9"/>
  <c r="AG573" i="9"/>
  <c r="AG581" i="9"/>
  <c r="AG173" i="8" s="1"/>
  <c r="AG574" i="9"/>
  <c r="Z573" i="9"/>
  <c r="Z574" i="9"/>
  <c r="AF573" i="9"/>
  <c r="AF574" i="9"/>
  <c r="R573" i="9"/>
  <c r="R574" i="9"/>
  <c r="N573" i="9"/>
  <c r="N574" i="9"/>
  <c r="L573" i="9"/>
  <c r="L574" i="9"/>
  <c r="AI573" i="9"/>
  <c r="AI574" i="9"/>
  <c r="X573" i="9"/>
  <c r="X574" i="9"/>
  <c r="AL573" i="9"/>
  <c r="AL574" i="9"/>
  <c r="Y573" i="9"/>
  <c r="Y574" i="9"/>
  <c r="AK573" i="9"/>
  <c r="AK574" i="9"/>
  <c r="AJ573" i="9"/>
  <c r="AJ574" i="9"/>
  <c r="O573" i="9"/>
  <c r="O581" i="9"/>
  <c r="O173" i="8" s="1"/>
  <c r="O574" i="9"/>
  <c r="W573" i="9"/>
  <c r="W574" i="9"/>
  <c r="U573" i="9"/>
  <c r="U574" i="9"/>
  <c r="U581" i="9"/>
  <c r="U173" i="8" s="1"/>
  <c r="S573" i="9"/>
  <c r="S574" i="9"/>
  <c r="AH573" i="9"/>
  <c r="AH574" i="9"/>
  <c r="Q573" i="9"/>
  <c r="Q574" i="9"/>
  <c r="I573" i="9"/>
  <c r="I574" i="9"/>
  <c r="T573" i="9"/>
  <c r="T574" i="9"/>
  <c r="AE573" i="9"/>
  <c r="AE574" i="9"/>
  <c r="E581" i="9"/>
  <c r="E573" i="9"/>
  <c r="E574" i="9"/>
  <c r="G573" i="9"/>
  <c r="G574" i="9"/>
  <c r="AC573" i="9"/>
  <c r="AC574" i="9"/>
  <c r="K573" i="9"/>
  <c r="K574" i="9"/>
  <c r="F573" i="9"/>
  <c r="F574" i="9"/>
  <c r="AB573" i="9"/>
  <c r="AB574" i="9"/>
  <c r="V573" i="9"/>
  <c r="V574" i="9"/>
  <c r="AD573" i="9"/>
  <c r="AD574" i="9"/>
  <c r="I581" i="9"/>
  <c r="I173" i="8" s="1"/>
  <c r="J573" i="9"/>
  <c r="M573" i="9"/>
  <c r="M574" i="9"/>
  <c r="J574" i="9"/>
  <c r="T548" i="9"/>
  <c r="T549" i="9"/>
  <c r="AH548" i="9"/>
  <c r="AH549" i="9"/>
  <c r="AL548" i="9"/>
  <c r="AL549" i="9"/>
  <c r="V548" i="9"/>
  <c r="V549" i="9"/>
  <c r="Y548" i="9"/>
  <c r="Y549" i="9"/>
  <c r="AJ548" i="9"/>
  <c r="AJ549" i="9"/>
  <c r="Q548" i="9"/>
  <c r="Q549" i="9"/>
  <c r="F548" i="9"/>
  <c r="F549" i="9"/>
  <c r="O548" i="9"/>
  <c r="O549" i="9"/>
  <c r="O556" i="9"/>
  <c r="O166" i="8" s="1"/>
  <c r="W548" i="9"/>
  <c r="W549" i="9"/>
  <c r="I548" i="9"/>
  <c r="I556" i="9"/>
  <c r="I166" i="8" s="1"/>
  <c r="I549" i="9"/>
  <c r="S548" i="9"/>
  <c r="S549" i="9"/>
  <c r="AA548" i="9"/>
  <c r="AA549" i="9"/>
  <c r="M548" i="9"/>
  <c r="M549" i="9"/>
  <c r="J548" i="9"/>
  <c r="J549" i="9"/>
  <c r="L548" i="9"/>
  <c r="L549" i="9"/>
  <c r="X548" i="9"/>
  <c r="X549" i="9"/>
  <c r="K548" i="9"/>
  <c r="K549" i="9"/>
  <c r="AE548" i="9"/>
  <c r="AE549" i="9"/>
  <c r="Z548" i="9"/>
  <c r="Z549" i="9"/>
  <c r="R548" i="9"/>
  <c r="R549" i="9"/>
  <c r="AA556" i="9"/>
  <c r="AA166" i="8" s="1"/>
  <c r="AB548" i="9"/>
  <c r="AB549" i="9"/>
  <c r="P548" i="9"/>
  <c r="P549" i="9"/>
  <c r="E548" i="9"/>
  <c r="E549" i="9"/>
  <c r="E556" i="9"/>
  <c r="AI548" i="9"/>
  <c r="AI549" i="9"/>
  <c r="U556" i="9"/>
  <c r="U166" i="8" s="1"/>
  <c r="U548" i="9"/>
  <c r="U549" i="9"/>
  <c r="G548" i="9"/>
  <c r="G549" i="9"/>
  <c r="AF548" i="9"/>
  <c r="AF549" i="9"/>
  <c r="AG548" i="9"/>
  <c r="AG549" i="9"/>
  <c r="N549" i="9"/>
  <c r="N548" i="9"/>
  <c r="AC548" i="9"/>
  <c r="AC549" i="9"/>
  <c r="AD548" i="9"/>
  <c r="AD549" i="9"/>
  <c r="P523" i="9"/>
  <c r="P524" i="9"/>
  <c r="O523" i="9"/>
  <c r="O524" i="9"/>
  <c r="O531" i="9"/>
  <c r="O159" i="8" s="1"/>
  <c r="F523" i="9"/>
  <c r="F524" i="9"/>
  <c r="AF524" i="9"/>
  <c r="AF523" i="9"/>
  <c r="Q523" i="9"/>
  <c r="Q524" i="9"/>
  <c r="I523" i="9"/>
  <c r="I524" i="9"/>
  <c r="J523" i="9"/>
  <c r="J524" i="9"/>
  <c r="AK523" i="9"/>
  <c r="AK524" i="9"/>
  <c r="AI523" i="9"/>
  <c r="AI524" i="9"/>
  <c r="AJ523" i="9"/>
  <c r="AJ524" i="9"/>
  <c r="AG523" i="9"/>
  <c r="AG524" i="9"/>
  <c r="AG531" i="9"/>
  <c r="AG159" i="8" s="1"/>
  <c r="M523" i="9"/>
  <c r="M524" i="9"/>
  <c r="V523" i="9"/>
  <c r="V524" i="9"/>
  <c r="AB523" i="9"/>
  <c r="AB524" i="9"/>
  <c r="S523" i="9"/>
  <c r="S524" i="9"/>
  <c r="AA531" i="9"/>
  <c r="AA159" i="8" s="1"/>
  <c r="AE523" i="9"/>
  <c r="U523" i="9"/>
  <c r="U524" i="9"/>
  <c r="U531" i="9"/>
  <c r="U159" i="8" s="1"/>
  <c r="W523" i="9"/>
  <c r="W524" i="9"/>
  <c r="Y523" i="9"/>
  <c r="Y524" i="9"/>
  <c r="AH523" i="9"/>
  <c r="AH524" i="9"/>
  <c r="AD523" i="9"/>
  <c r="AD524" i="9"/>
  <c r="AA523" i="9"/>
  <c r="AA524" i="9"/>
  <c r="E531" i="9"/>
  <c r="E523" i="9"/>
  <c r="E524" i="9"/>
  <c r="G523" i="9"/>
  <c r="G524" i="9"/>
  <c r="N523" i="9"/>
  <c r="N524" i="9"/>
  <c r="R523" i="9"/>
  <c r="R524" i="9"/>
  <c r="AE524" i="9"/>
  <c r="X523" i="9"/>
  <c r="X524" i="9"/>
  <c r="AC523" i="9"/>
  <c r="AC524" i="9"/>
  <c r="Z523" i="9"/>
  <c r="Z524" i="9"/>
  <c r="AL523" i="9"/>
  <c r="AL524" i="9"/>
  <c r="T523" i="9"/>
  <c r="T524" i="9"/>
  <c r="L523" i="9"/>
  <c r="L524" i="9"/>
  <c r="L498" i="9"/>
  <c r="L499" i="9"/>
  <c r="AG498" i="9"/>
  <c r="AG499" i="9"/>
  <c r="AG506" i="9"/>
  <c r="AG152" i="8" s="1"/>
  <c r="Y498" i="9"/>
  <c r="Y499" i="9"/>
  <c r="S498" i="9"/>
  <c r="S499" i="9"/>
  <c r="R498" i="9"/>
  <c r="R499" i="9"/>
  <c r="AD498" i="9"/>
  <c r="AD499" i="9"/>
  <c r="O506" i="9"/>
  <c r="O152" i="8" s="1"/>
  <c r="O498" i="9"/>
  <c r="J498" i="9"/>
  <c r="J499" i="9"/>
  <c r="O151" i="8"/>
  <c r="AM151" i="8" s="1"/>
  <c r="AM505" i="9"/>
  <c r="AI498" i="9"/>
  <c r="AI499" i="9"/>
  <c r="T498" i="9"/>
  <c r="T499" i="9"/>
  <c r="W498" i="9"/>
  <c r="W499" i="9"/>
  <c r="F498" i="9"/>
  <c r="F499" i="9"/>
  <c r="AB498" i="9"/>
  <c r="AB499" i="9"/>
  <c r="E498" i="9"/>
  <c r="E506" i="9"/>
  <c r="E499" i="9"/>
  <c r="M498" i="9"/>
  <c r="M499" i="9"/>
  <c r="N498" i="9"/>
  <c r="N499" i="9"/>
  <c r="AL498" i="9"/>
  <c r="AL499" i="9"/>
  <c r="V499" i="9"/>
  <c r="V498" i="9"/>
  <c r="AK498" i="9"/>
  <c r="AK499" i="9"/>
  <c r="AE498" i="9"/>
  <c r="AE499" i="9"/>
  <c r="I498" i="9"/>
  <c r="I506" i="9"/>
  <c r="I152" i="8" s="1"/>
  <c r="I499" i="9"/>
  <c r="U498" i="9"/>
  <c r="U506" i="9"/>
  <c r="U152" i="8" s="1"/>
  <c r="U499" i="9"/>
  <c r="P498" i="9"/>
  <c r="P499" i="9"/>
  <c r="X498" i="9"/>
  <c r="X499" i="9"/>
  <c r="O499" i="9"/>
  <c r="Q498" i="9"/>
  <c r="Q499" i="9"/>
  <c r="AH498" i="9"/>
  <c r="AH499" i="9"/>
  <c r="G498" i="9"/>
  <c r="G499" i="9"/>
  <c r="AJ498" i="9"/>
  <c r="AJ499" i="9"/>
  <c r="AC498" i="9"/>
  <c r="AC499" i="9"/>
  <c r="K498" i="9"/>
  <c r="K499" i="9"/>
  <c r="AA498" i="9"/>
  <c r="AA499" i="9"/>
  <c r="Z498" i="9"/>
  <c r="Z499" i="9"/>
  <c r="AK473" i="9"/>
  <c r="AK474" i="9"/>
  <c r="AI473" i="9"/>
  <c r="AI474" i="9"/>
  <c r="AA474" i="9"/>
  <c r="AA473" i="9"/>
  <c r="AG473" i="9"/>
  <c r="AG474" i="9"/>
  <c r="AG481" i="9"/>
  <c r="AG145" i="8" s="1"/>
  <c r="G473" i="9"/>
  <c r="G474" i="9"/>
  <c r="R473" i="9"/>
  <c r="R474" i="9"/>
  <c r="AC474" i="9"/>
  <c r="AC473" i="9"/>
  <c r="AL473" i="9"/>
  <c r="AL474" i="9"/>
  <c r="T473" i="9"/>
  <c r="T474" i="9"/>
  <c r="AA481" i="9"/>
  <c r="AA145" i="8" s="1"/>
  <c r="AE473" i="9"/>
  <c r="AE474" i="9"/>
  <c r="AF473" i="9"/>
  <c r="AF474" i="9"/>
  <c r="I474" i="9"/>
  <c r="I473" i="9"/>
  <c r="I481" i="9"/>
  <c r="I145" i="8" s="1"/>
  <c r="AD473" i="9"/>
  <c r="AD474" i="9"/>
  <c r="O481" i="9"/>
  <c r="O145" i="8" s="1"/>
  <c r="S473" i="9"/>
  <c r="L473" i="9"/>
  <c r="L474" i="9"/>
  <c r="Y474" i="9"/>
  <c r="Y473" i="9"/>
  <c r="S474" i="9"/>
  <c r="AJ473" i="9"/>
  <c r="AJ474" i="9"/>
  <c r="V473" i="9"/>
  <c r="V474" i="9"/>
  <c r="K473" i="9"/>
  <c r="K474" i="9"/>
  <c r="Z473" i="9"/>
  <c r="Z474" i="9"/>
  <c r="E473" i="9"/>
  <c r="E474" i="9"/>
  <c r="W473" i="9"/>
  <c r="W474" i="9"/>
  <c r="M473" i="9"/>
  <c r="M474" i="9"/>
  <c r="N473" i="9"/>
  <c r="N474" i="9"/>
  <c r="AB473" i="9"/>
  <c r="AB474" i="9"/>
  <c r="J473" i="9"/>
  <c r="J474" i="9"/>
  <c r="O473" i="9"/>
  <c r="O474" i="9"/>
  <c r="P473" i="9"/>
  <c r="P474" i="9"/>
  <c r="U473" i="9"/>
  <c r="U474" i="9"/>
  <c r="Q473" i="9"/>
  <c r="Q474" i="9"/>
  <c r="AH473" i="9"/>
  <c r="AH474" i="9"/>
  <c r="W448" i="9"/>
  <c r="W449" i="9"/>
  <c r="N448" i="9"/>
  <c r="N449" i="9"/>
  <c r="Z448" i="9"/>
  <c r="Z449" i="9"/>
  <c r="Q448" i="9"/>
  <c r="Q449" i="9"/>
  <c r="R448" i="9"/>
  <c r="R449" i="9"/>
  <c r="K448" i="9"/>
  <c r="K449" i="9"/>
  <c r="Y448" i="9"/>
  <c r="Y449" i="9"/>
  <c r="O448" i="9"/>
  <c r="O456" i="9"/>
  <c r="O138" i="8" s="1"/>
  <c r="O449" i="9"/>
  <c r="M448" i="9"/>
  <c r="M449" i="9"/>
  <c r="AC448" i="9"/>
  <c r="AC449" i="9"/>
  <c r="AA456" i="9"/>
  <c r="AA138" i="8" s="1"/>
  <c r="AB448" i="9"/>
  <c r="U456" i="9"/>
  <c r="U138" i="8" s="1"/>
  <c r="U449" i="9"/>
  <c r="U448" i="9"/>
  <c r="AF448" i="9"/>
  <c r="AF449" i="9"/>
  <c r="AL448" i="9"/>
  <c r="AL449" i="9"/>
  <c r="F448" i="9"/>
  <c r="F449" i="9"/>
  <c r="AE448" i="9"/>
  <c r="AE449" i="9"/>
  <c r="AA448" i="9"/>
  <c r="AA449" i="9"/>
  <c r="AD448" i="9"/>
  <c r="AD449" i="9"/>
  <c r="E456" i="9"/>
  <c r="E448" i="9"/>
  <c r="E449" i="9"/>
  <c r="AB449" i="9"/>
  <c r="L448" i="9"/>
  <c r="L449" i="9"/>
  <c r="AH448" i="9"/>
  <c r="AH449" i="9"/>
  <c r="AJ448" i="9"/>
  <c r="AJ449" i="9"/>
  <c r="P448" i="9"/>
  <c r="P449" i="9"/>
  <c r="I456" i="9"/>
  <c r="I138" i="8" s="1"/>
  <c r="I448" i="9"/>
  <c r="I449" i="9"/>
  <c r="S448" i="9"/>
  <c r="S449" i="9"/>
  <c r="J448" i="9"/>
  <c r="J449" i="9"/>
  <c r="G448" i="9"/>
  <c r="G449" i="9"/>
  <c r="X448" i="9"/>
  <c r="X449" i="9"/>
  <c r="AG448" i="9"/>
  <c r="AG449" i="9"/>
  <c r="T448" i="9"/>
  <c r="T449" i="9"/>
  <c r="V448" i="9"/>
  <c r="V449" i="9"/>
  <c r="AK448" i="9"/>
  <c r="AK449" i="9"/>
  <c r="W423" i="9"/>
  <c r="W424" i="9"/>
  <c r="I423" i="9"/>
  <c r="I424" i="9"/>
  <c r="AD423" i="9"/>
  <c r="AD424" i="9"/>
  <c r="Y423" i="9"/>
  <c r="Y424" i="9"/>
  <c r="AA423" i="9"/>
  <c r="AA424" i="9"/>
  <c r="V423" i="9"/>
  <c r="V424" i="9"/>
  <c r="G423" i="9"/>
  <c r="G424" i="9"/>
  <c r="AL423" i="9"/>
  <c r="AL424" i="9"/>
  <c r="N423" i="9"/>
  <c r="N424" i="9"/>
  <c r="O431" i="9"/>
  <c r="O131" i="8" s="1"/>
  <c r="O423" i="9"/>
  <c r="O424" i="9"/>
  <c r="AG423" i="9"/>
  <c r="AG424" i="9"/>
  <c r="K423" i="9"/>
  <c r="K424" i="9"/>
  <c r="M423" i="9"/>
  <c r="M424" i="9"/>
  <c r="AK423" i="9"/>
  <c r="AK424" i="9"/>
  <c r="U423" i="9"/>
  <c r="U431" i="9"/>
  <c r="U131" i="8" s="1"/>
  <c r="U424" i="9"/>
  <c r="AC423" i="9"/>
  <c r="AC424" i="9"/>
  <c r="X423" i="9"/>
  <c r="X424" i="9"/>
  <c r="F424" i="9"/>
  <c r="F423" i="9"/>
  <c r="P423" i="9"/>
  <c r="P424" i="9"/>
  <c r="AF424" i="9"/>
  <c r="AF423" i="9"/>
  <c r="T423" i="9"/>
  <c r="T424" i="9"/>
  <c r="Z423" i="9"/>
  <c r="Z424" i="9"/>
  <c r="AG431" i="9"/>
  <c r="AG131" i="8" s="1"/>
  <c r="AJ423" i="9"/>
  <c r="AJ424" i="9"/>
  <c r="R423" i="9"/>
  <c r="R424" i="9"/>
  <c r="Q423" i="9"/>
  <c r="Q424" i="9"/>
  <c r="E424" i="9"/>
  <c r="E423" i="9"/>
  <c r="E431" i="9"/>
  <c r="AH423" i="9"/>
  <c r="AH424" i="9"/>
  <c r="AI423" i="9"/>
  <c r="AI424" i="9"/>
  <c r="L423" i="9"/>
  <c r="L424" i="9"/>
  <c r="S423" i="9"/>
  <c r="S424" i="9"/>
  <c r="AE423" i="9"/>
  <c r="AE424" i="9"/>
  <c r="P398" i="9"/>
  <c r="P399" i="9"/>
  <c r="AF398" i="9"/>
  <c r="AF399" i="9"/>
  <c r="AL398" i="9"/>
  <c r="AL399" i="9"/>
  <c r="G398" i="9"/>
  <c r="G399" i="9"/>
  <c r="R398" i="9"/>
  <c r="R399" i="9"/>
  <c r="AB398" i="9"/>
  <c r="AB399" i="9"/>
  <c r="Z398" i="9"/>
  <c r="Z399" i="9"/>
  <c r="O398" i="9"/>
  <c r="O406" i="9"/>
  <c r="O124" i="8" s="1"/>
  <c r="O399" i="9"/>
  <c r="K398" i="9"/>
  <c r="K399" i="9"/>
  <c r="S398" i="9"/>
  <c r="S399" i="9"/>
  <c r="AC398" i="9"/>
  <c r="AC399" i="9"/>
  <c r="T398" i="9"/>
  <c r="T399" i="9"/>
  <c r="AE398" i="9"/>
  <c r="AE399" i="9"/>
  <c r="V398" i="9"/>
  <c r="V399" i="9"/>
  <c r="M398" i="9"/>
  <c r="M399" i="9"/>
  <c r="E398" i="9"/>
  <c r="E399" i="9"/>
  <c r="AA398" i="9"/>
  <c r="AA406" i="9"/>
  <c r="AA124" i="8" s="1"/>
  <c r="AA399" i="9"/>
  <c r="L398" i="9"/>
  <c r="L399" i="9"/>
  <c r="J398" i="9"/>
  <c r="J399" i="9"/>
  <c r="AH398" i="9"/>
  <c r="AH399" i="9"/>
  <c r="Y398" i="9"/>
  <c r="Y399" i="9"/>
  <c r="AK398" i="9"/>
  <c r="AK399" i="9"/>
  <c r="W398" i="9"/>
  <c r="W399" i="9"/>
  <c r="I398" i="9"/>
  <c r="I399" i="9"/>
  <c r="I406" i="9"/>
  <c r="I124" i="8" s="1"/>
  <c r="X398" i="9"/>
  <c r="X399" i="9"/>
  <c r="AJ398" i="9"/>
  <c r="AJ399" i="9"/>
  <c r="AD398" i="9"/>
  <c r="AD399" i="9"/>
  <c r="N398" i="9"/>
  <c r="N399" i="9"/>
  <c r="AG398" i="9"/>
  <c r="AG399" i="9"/>
  <c r="U398" i="9"/>
  <c r="U406" i="9"/>
  <c r="U124" i="8" s="1"/>
  <c r="U399" i="9"/>
  <c r="Q398" i="9"/>
  <c r="Q399" i="9"/>
  <c r="F398" i="9"/>
  <c r="F399" i="9"/>
  <c r="W373" i="9"/>
  <c r="W374" i="9"/>
  <c r="AB373" i="9"/>
  <c r="AB374" i="9"/>
  <c r="S373" i="9"/>
  <c r="S374" i="9"/>
  <c r="AE373" i="9"/>
  <c r="AE374" i="9"/>
  <c r="O373" i="9"/>
  <c r="O381" i="9"/>
  <c r="O117" i="8" s="1"/>
  <c r="O374" i="9"/>
  <c r="AC373" i="9"/>
  <c r="AC374" i="9"/>
  <c r="N373" i="9"/>
  <c r="N374" i="9"/>
  <c r="K373" i="9"/>
  <c r="K374" i="9"/>
  <c r="AH373" i="9"/>
  <c r="AH374" i="9"/>
  <c r="AD373" i="9"/>
  <c r="AD374" i="9"/>
  <c r="AJ373" i="9"/>
  <c r="AJ374" i="9"/>
  <c r="AF373" i="9"/>
  <c r="AF374" i="9"/>
  <c r="V373" i="9"/>
  <c r="V374" i="9"/>
  <c r="U373" i="9"/>
  <c r="U374" i="9"/>
  <c r="Y373" i="9"/>
  <c r="Y374" i="9"/>
  <c r="Q373" i="9"/>
  <c r="Q374" i="9"/>
  <c r="X373" i="9"/>
  <c r="X374" i="9"/>
  <c r="P373" i="9"/>
  <c r="P374" i="9"/>
  <c r="AG373" i="9"/>
  <c r="AG374" i="9"/>
  <c r="AI373" i="9"/>
  <c r="AI374" i="9"/>
  <c r="L373" i="9"/>
  <c r="L374" i="9"/>
  <c r="M373" i="9"/>
  <c r="M374" i="9"/>
  <c r="R374" i="9"/>
  <c r="R373" i="9"/>
  <c r="AK373" i="9"/>
  <c r="AK374" i="9"/>
  <c r="AA373" i="9"/>
  <c r="AA374" i="9"/>
  <c r="AA381" i="9"/>
  <c r="AA117" i="8" s="1"/>
  <c r="T373" i="9"/>
  <c r="T374" i="9"/>
  <c r="O348" i="9"/>
  <c r="O349" i="9"/>
  <c r="O356" i="9"/>
  <c r="O110" i="8" s="1"/>
  <c r="G348" i="9"/>
  <c r="G349" i="9"/>
  <c r="AG349" i="9"/>
  <c r="AG348" i="9"/>
  <c r="AG356" i="9"/>
  <c r="AG110" i="8" s="1"/>
  <c r="R348" i="9"/>
  <c r="R349" i="9"/>
  <c r="M348" i="9"/>
  <c r="M349" i="9"/>
  <c r="Q348" i="9"/>
  <c r="Q349" i="9"/>
  <c r="AI348" i="9"/>
  <c r="AI349" i="9"/>
  <c r="K348" i="9"/>
  <c r="K349" i="9"/>
  <c r="AC348" i="9"/>
  <c r="AC349" i="9"/>
  <c r="AE348" i="9"/>
  <c r="AE349" i="9"/>
  <c r="Z348" i="9"/>
  <c r="Z349" i="9"/>
  <c r="I348" i="9"/>
  <c r="I356" i="9"/>
  <c r="I110" i="8" s="1"/>
  <c r="I349" i="9"/>
  <c r="V348" i="9"/>
  <c r="V349" i="9"/>
  <c r="X348" i="9"/>
  <c r="X349" i="9"/>
  <c r="AH348" i="9"/>
  <c r="AH349" i="9"/>
  <c r="AJ348" i="9"/>
  <c r="AJ349" i="9"/>
  <c r="J348" i="9"/>
  <c r="J349" i="9"/>
  <c r="E349" i="9"/>
  <c r="E356" i="9"/>
  <c r="E348" i="9"/>
  <c r="AK348" i="9"/>
  <c r="AK349" i="9"/>
  <c r="N348" i="9"/>
  <c r="N349" i="9"/>
  <c r="L348" i="9"/>
  <c r="L349" i="9"/>
  <c r="F348" i="9"/>
  <c r="F349" i="9"/>
  <c r="Y348" i="9"/>
  <c r="Y349" i="9"/>
  <c r="AL348" i="9"/>
  <c r="AL349" i="9"/>
  <c r="AB348" i="9"/>
  <c r="AB349" i="9"/>
  <c r="AA348" i="9"/>
  <c r="AA349" i="9"/>
  <c r="T348" i="9"/>
  <c r="T349" i="9"/>
  <c r="S348" i="9"/>
  <c r="S349" i="9"/>
  <c r="U348" i="9"/>
  <c r="U349" i="9"/>
  <c r="P348" i="9"/>
  <c r="P349" i="9"/>
  <c r="AF348" i="9"/>
  <c r="AF349" i="9"/>
  <c r="J323" i="9"/>
  <c r="J324" i="9"/>
  <c r="O331" i="9"/>
  <c r="O103" i="8" s="1"/>
  <c r="O323" i="9"/>
  <c r="O324" i="9"/>
  <c r="I331" i="9"/>
  <c r="I103" i="8" s="1"/>
  <c r="N323" i="9"/>
  <c r="N324" i="9"/>
  <c r="AD323" i="9"/>
  <c r="AD324" i="9"/>
  <c r="U323" i="9"/>
  <c r="U324" i="9"/>
  <c r="F323" i="9"/>
  <c r="F324" i="9"/>
  <c r="M323" i="9"/>
  <c r="M324" i="9"/>
  <c r="AK323" i="9"/>
  <c r="AK324" i="9"/>
  <c r="W323" i="9"/>
  <c r="W324" i="9"/>
  <c r="I323" i="9"/>
  <c r="I324" i="9"/>
  <c r="AF323" i="9"/>
  <c r="AF324" i="9"/>
  <c r="P323" i="9"/>
  <c r="P324" i="9"/>
  <c r="T323" i="9"/>
  <c r="T324" i="9"/>
  <c r="L323" i="9"/>
  <c r="L324" i="9"/>
  <c r="AG323" i="9"/>
  <c r="AG324" i="9"/>
  <c r="AC323" i="9"/>
  <c r="AC324" i="9"/>
  <c r="R323" i="9"/>
  <c r="R324" i="9"/>
  <c r="AI323" i="9"/>
  <c r="AI324" i="9"/>
  <c r="Q323" i="9"/>
  <c r="Q324" i="9"/>
  <c r="AL323" i="9"/>
  <c r="AL324" i="9"/>
  <c r="AB323" i="9"/>
  <c r="AB324" i="9"/>
  <c r="AE323" i="9"/>
  <c r="AE324" i="9"/>
  <c r="K324" i="9"/>
  <c r="K323" i="9"/>
  <c r="G323" i="9"/>
  <c r="G324" i="9"/>
  <c r="E323" i="9"/>
  <c r="E324" i="9"/>
  <c r="E331" i="9"/>
  <c r="S323" i="9"/>
  <c r="S324" i="9"/>
  <c r="V323" i="9"/>
  <c r="V324" i="9"/>
  <c r="AJ323" i="9"/>
  <c r="AJ324" i="9"/>
  <c r="X323" i="9"/>
  <c r="X324" i="9"/>
  <c r="AA298" i="9"/>
  <c r="AA299" i="9"/>
  <c r="AA306" i="9"/>
  <c r="AA96" i="8" s="1"/>
  <c r="N298" i="9"/>
  <c r="N299" i="9"/>
  <c r="AB298" i="9"/>
  <c r="AB299" i="9"/>
  <c r="AD298" i="9"/>
  <c r="AD299" i="9"/>
  <c r="AL299" i="9"/>
  <c r="AL298" i="9"/>
  <c r="AF298" i="9"/>
  <c r="AF299" i="9"/>
  <c r="AE298" i="9"/>
  <c r="AE299" i="9"/>
  <c r="E298" i="9"/>
  <c r="E299" i="9"/>
  <c r="E306" i="9"/>
  <c r="X298" i="9"/>
  <c r="X299" i="9"/>
  <c r="AH298" i="9"/>
  <c r="AH299" i="9"/>
  <c r="L298" i="9"/>
  <c r="L299" i="9"/>
  <c r="AJ298" i="9"/>
  <c r="AJ299" i="9"/>
  <c r="AC298" i="9"/>
  <c r="AC299" i="9"/>
  <c r="S298" i="9"/>
  <c r="S299" i="9"/>
  <c r="J298" i="9"/>
  <c r="J299" i="9"/>
  <c r="Z298" i="9"/>
  <c r="Z299" i="9"/>
  <c r="T298" i="9"/>
  <c r="T299" i="9"/>
  <c r="O306" i="9"/>
  <c r="O96" i="8" s="1"/>
  <c r="R298" i="9"/>
  <c r="R299" i="9"/>
  <c r="AG298" i="9"/>
  <c r="AG306" i="9"/>
  <c r="AG96" i="8" s="1"/>
  <c r="AG299" i="9"/>
  <c r="I298" i="9"/>
  <c r="I299" i="9"/>
  <c r="I306" i="9"/>
  <c r="I96" i="8" s="1"/>
  <c r="K298" i="9"/>
  <c r="K299" i="9"/>
  <c r="F298" i="9"/>
  <c r="F299" i="9"/>
  <c r="M298" i="9"/>
  <c r="M299" i="9"/>
  <c r="O298" i="9"/>
  <c r="O299" i="9"/>
  <c r="AI298" i="9"/>
  <c r="AI299" i="9"/>
  <c r="G298" i="9"/>
  <c r="G299" i="9"/>
  <c r="AK298" i="9"/>
  <c r="AK299" i="9"/>
  <c r="AM305" i="9"/>
  <c r="P298" i="9"/>
  <c r="P299" i="9"/>
  <c r="Q298" i="9"/>
  <c r="Q299" i="9"/>
  <c r="V298" i="9"/>
  <c r="V299" i="9"/>
  <c r="L273" i="9"/>
  <c r="L274" i="9"/>
  <c r="R273" i="9"/>
  <c r="R274" i="9"/>
  <c r="G273" i="9"/>
  <c r="G274" i="9"/>
  <c r="Q273" i="9"/>
  <c r="Q274" i="9"/>
  <c r="M273" i="9"/>
  <c r="M274" i="9"/>
  <c r="E273" i="9"/>
  <c r="E274" i="9"/>
  <c r="X273" i="9"/>
  <c r="X274" i="9"/>
  <c r="AJ273" i="9"/>
  <c r="AJ274" i="9"/>
  <c r="U273" i="9"/>
  <c r="U274" i="9"/>
  <c r="Y273" i="9"/>
  <c r="Y274" i="9"/>
  <c r="K273" i="9"/>
  <c r="K274" i="9"/>
  <c r="T273" i="9"/>
  <c r="T274" i="9"/>
  <c r="Z273" i="9"/>
  <c r="Z274" i="9"/>
  <c r="AE273" i="9"/>
  <c r="AE274" i="9"/>
  <c r="F273" i="9"/>
  <c r="F274" i="9"/>
  <c r="N273" i="9"/>
  <c r="N274" i="9"/>
  <c r="AG273" i="9"/>
  <c r="AG274" i="9"/>
  <c r="AK273" i="9"/>
  <c r="AK274" i="9"/>
  <c r="AI273" i="9"/>
  <c r="AI274" i="9"/>
  <c r="AB273" i="9"/>
  <c r="AB274" i="9"/>
  <c r="U281" i="9"/>
  <c r="U89" i="8" s="1"/>
  <c r="W273" i="9"/>
  <c r="W274" i="9"/>
  <c r="I273" i="9"/>
  <c r="I274" i="9"/>
  <c r="I281" i="9"/>
  <c r="I89" i="8" s="1"/>
  <c r="S273" i="9"/>
  <c r="S274" i="9"/>
  <c r="O273" i="9"/>
  <c r="O281" i="9"/>
  <c r="O89" i="8" s="1"/>
  <c r="O274" i="9"/>
  <c r="AF273" i="9"/>
  <c r="AF274" i="9"/>
  <c r="AL273" i="9"/>
  <c r="AL274" i="9"/>
  <c r="P273" i="9"/>
  <c r="P274" i="9"/>
  <c r="AG281" i="9"/>
  <c r="AG89" i="8" s="1"/>
  <c r="AH273" i="9"/>
  <c r="AH274" i="9"/>
  <c r="AC273" i="9"/>
  <c r="AC274" i="9"/>
  <c r="AD273" i="9"/>
  <c r="AD274" i="9"/>
  <c r="J273" i="9"/>
  <c r="J274" i="9"/>
  <c r="V273" i="9"/>
  <c r="V274" i="9"/>
  <c r="AC248" i="9"/>
  <c r="AC249" i="9"/>
  <c r="Q248" i="9"/>
  <c r="Q249" i="9"/>
  <c r="AI248" i="9"/>
  <c r="AI249" i="9"/>
  <c r="AK248" i="9"/>
  <c r="AK249" i="9"/>
  <c r="T248" i="9"/>
  <c r="T249" i="9"/>
  <c r="I248" i="9"/>
  <c r="I249" i="9"/>
  <c r="Z248" i="9"/>
  <c r="Z249" i="9"/>
  <c r="W248" i="9"/>
  <c r="W249" i="9"/>
  <c r="AF248" i="9"/>
  <c r="AF249" i="9"/>
  <c r="AJ248" i="9"/>
  <c r="AJ249" i="9"/>
  <c r="R249" i="9"/>
  <c r="R248" i="9"/>
  <c r="S248" i="9"/>
  <c r="S249" i="9"/>
  <c r="AD248" i="9"/>
  <c r="AD249" i="9"/>
  <c r="E256" i="9"/>
  <c r="E248" i="9"/>
  <c r="E249" i="9"/>
  <c r="O256" i="9"/>
  <c r="O82" i="8" s="1"/>
  <c r="P248" i="9"/>
  <c r="P249" i="9"/>
  <c r="O249" i="9"/>
  <c r="O248" i="9"/>
  <c r="AL248" i="9"/>
  <c r="AL249" i="9"/>
  <c r="AH248" i="9"/>
  <c r="AH249" i="9"/>
  <c r="L248" i="9"/>
  <c r="L249" i="9"/>
  <c r="AE248" i="9"/>
  <c r="AE249" i="9"/>
  <c r="AA248" i="9"/>
  <c r="AA256" i="9"/>
  <c r="AA82" i="8" s="1"/>
  <c r="J249" i="9"/>
  <c r="J248" i="9"/>
  <c r="M249" i="9"/>
  <c r="M248" i="9"/>
  <c r="V248" i="9"/>
  <c r="V249" i="9"/>
  <c r="AA249" i="9"/>
  <c r="Y248" i="9"/>
  <c r="Y249" i="9"/>
  <c r="G248" i="9"/>
  <c r="G249" i="9"/>
  <c r="AB248" i="9"/>
  <c r="AB249" i="9"/>
  <c r="F248" i="9"/>
  <c r="F249" i="9"/>
  <c r="N248" i="9"/>
  <c r="N249" i="9"/>
  <c r="AG256" i="9"/>
  <c r="AG82" i="8" s="1"/>
  <c r="AG248" i="9"/>
  <c r="AG249" i="9"/>
  <c r="U248" i="9"/>
  <c r="U256" i="9"/>
  <c r="U82" i="8" s="1"/>
  <c r="U249" i="9"/>
  <c r="X248" i="9"/>
  <c r="X249" i="9"/>
  <c r="E231" i="9"/>
  <c r="E223" i="9"/>
  <c r="E224" i="9"/>
  <c r="Z223" i="9"/>
  <c r="Z224" i="9"/>
  <c r="AB223" i="9"/>
  <c r="AB224" i="9"/>
  <c r="AL223" i="9"/>
  <c r="AL224" i="9"/>
  <c r="U223" i="9"/>
  <c r="U224" i="9"/>
  <c r="U231" i="9"/>
  <c r="U75" i="8" s="1"/>
  <c r="AD223" i="9"/>
  <c r="AD224" i="9"/>
  <c r="M223" i="9"/>
  <c r="M224" i="9"/>
  <c r="R223" i="9"/>
  <c r="R224" i="9"/>
  <c r="P223" i="9"/>
  <c r="P224" i="9"/>
  <c r="AI223" i="9"/>
  <c r="AI224" i="9"/>
  <c r="AG231" i="9"/>
  <c r="AG75" i="8" s="1"/>
  <c r="AK223" i="9"/>
  <c r="AK224" i="9"/>
  <c r="Y223" i="9"/>
  <c r="Y224" i="9"/>
  <c r="AF223" i="9"/>
  <c r="AF224" i="9"/>
  <c r="V223" i="9"/>
  <c r="V224" i="9"/>
  <c r="AJ223" i="9"/>
  <c r="AJ224" i="9"/>
  <c r="K223" i="9"/>
  <c r="K224" i="9"/>
  <c r="G223" i="9"/>
  <c r="G224" i="9"/>
  <c r="I223" i="9"/>
  <c r="I224" i="9"/>
  <c r="X223" i="9"/>
  <c r="X224" i="9"/>
  <c r="AE223" i="9"/>
  <c r="AE224" i="9"/>
  <c r="AG223" i="9"/>
  <c r="AG224" i="9"/>
  <c r="AH223" i="9"/>
  <c r="AH224" i="9"/>
  <c r="L223" i="9"/>
  <c r="L224" i="9"/>
  <c r="S223" i="9"/>
  <c r="S224" i="9"/>
  <c r="O223" i="9"/>
  <c r="O224" i="9"/>
  <c r="AA223" i="9"/>
  <c r="AA224" i="9"/>
  <c r="T223" i="9"/>
  <c r="T224" i="9"/>
  <c r="F223" i="9"/>
  <c r="F224" i="9"/>
  <c r="N223" i="9"/>
  <c r="N224" i="9"/>
  <c r="W223" i="9"/>
  <c r="W224" i="9"/>
  <c r="I231" i="9"/>
  <c r="I75" i="8" s="1"/>
  <c r="J223" i="9"/>
  <c r="J224" i="9"/>
  <c r="F198" i="9"/>
  <c r="F199" i="9"/>
  <c r="G198" i="9"/>
  <c r="G199" i="9"/>
  <c r="S198" i="9"/>
  <c r="S199" i="9"/>
  <c r="AB198" i="9"/>
  <c r="AB199" i="9"/>
  <c r="O198" i="9"/>
  <c r="O206" i="9"/>
  <c r="O68" i="8" s="1"/>
  <c r="O199" i="9"/>
  <c r="W198" i="9"/>
  <c r="W199" i="9"/>
  <c r="J198" i="9"/>
  <c r="J199" i="9"/>
  <c r="V198" i="9"/>
  <c r="V199" i="9"/>
  <c r="K198" i="9"/>
  <c r="K199" i="9"/>
  <c r="R198" i="9"/>
  <c r="R199" i="9"/>
  <c r="AK198" i="9"/>
  <c r="AK199" i="9"/>
  <c r="AJ198" i="9"/>
  <c r="AJ199" i="9"/>
  <c r="AL198" i="9"/>
  <c r="AL199" i="9"/>
  <c r="AD198" i="9"/>
  <c r="AD199" i="9"/>
  <c r="N198" i="9"/>
  <c r="N199" i="9"/>
  <c r="H21" i="9"/>
  <c r="Z198" i="9"/>
  <c r="Z199" i="9"/>
  <c r="AG198" i="9"/>
  <c r="AG206" i="9"/>
  <c r="AG68" i="8" s="1"/>
  <c r="AG199" i="9"/>
  <c r="M198" i="9"/>
  <c r="M199" i="9"/>
  <c r="X198" i="9"/>
  <c r="X199" i="9"/>
  <c r="Q198" i="9"/>
  <c r="Q199" i="9"/>
  <c r="P198" i="9"/>
  <c r="P199" i="9"/>
  <c r="L198" i="9"/>
  <c r="L199" i="9"/>
  <c r="AI198" i="9"/>
  <c r="AI199" i="9"/>
  <c r="AE198" i="9"/>
  <c r="AE199" i="9"/>
  <c r="AA198" i="9"/>
  <c r="AA199" i="9"/>
  <c r="AA206" i="9"/>
  <c r="AA68" i="8" s="1"/>
  <c r="E206" i="9"/>
  <c r="E198" i="9"/>
  <c r="E199" i="9"/>
  <c r="AH198" i="9"/>
  <c r="AH199" i="9"/>
  <c r="U206" i="9"/>
  <c r="U68" i="8" s="1"/>
  <c r="Y198" i="9"/>
  <c r="Y199" i="9"/>
  <c r="U198" i="9"/>
  <c r="U199" i="9"/>
  <c r="T198" i="9"/>
  <c r="T199" i="9"/>
  <c r="AC198" i="9"/>
  <c r="AC199" i="9"/>
  <c r="AF198" i="9"/>
  <c r="AF199" i="9"/>
  <c r="AG173" i="9"/>
  <c r="AG174" i="9"/>
  <c r="N173" i="9"/>
  <c r="N174" i="9"/>
  <c r="AF173" i="9"/>
  <c r="AF174" i="9"/>
  <c r="L173" i="9"/>
  <c r="L174" i="9"/>
  <c r="AK173" i="9"/>
  <c r="AK174" i="9"/>
  <c r="F173" i="9"/>
  <c r="F174" i="9"/>
  <c r="I173" i="9"/>
  <c r="I174" i="9"/>
  <c r="T173" i="9"/>
  <c r="T174" i="9"/>
  <c r="Q173" i="9"/>
  <c r="Q174" i="9"/>
  <c r="AJ173" i="9"/>
  <c r="AJ174" i="9"/>
  <c r="U173" i="9"/>
  <c r="U174" i="9"/>
  <c r="AC174" i="9"/>
  <c r="AC173" i="9"/>
  <c r="E181" i="9"/>
  <c r="E173" i="9"/>
  <c r="E174" i="9"/>
  <c r="V173" i="9"/>
  <c r="V174" i="9"/>
  <c r="AE173" i="9"/>
  <c r="AE174" i="9"/>
  <c r="O173" i="9"/>
  <c r="O174" i="9"/>
  <c r="J173" i="9"/>
  <c r="J174" i="9"/>
  <c r="R173" i="9"/>
  <c r="R174" i="9"/>
  <c r="S173" i="9"/>
  <c r="S174" i="9"/>
  <c r="X173" i="9"/>
  <c r="X174" i="9"/>
  <c r="M173" i="9"/>
  <c r="M174" i="9"/>
  <c r="AH173" i="9"/>
  <c r="AH174" i="9"/>
  <c r="AG181" i="9"/>
  <c r="AG61" i="8" s="1"/>
  <c r="AI173" i="9"/>
  <c r="AI174" i="9"/>
  <c r="O181" i="9"/>
  <c r="O61" i="8" s="1"/>
  <c r="P173" i="9"/>
  <c r="AL173" i="9"/>
  <c r="AL174" i="9"/>
  <c r="W173" i="9"/>
  <c r="W174" i="9"/>
  <c r="AB173" i="9"/>
  <c r="AB174" i="9"/>
  <c r="AD173" i="9"/>
  <c r="AD174" i="9"/>
  <c r="G173" i="9"/>
  <c r="G174" i="9"/>
  <c r="U181" i="9"/>
  <c r="U61" i="8" s="1"/>
  <c r="Y173" i="9"/>
  <c r="AA173" i="9"/>
  <c r="AA181" i="9"/>
  <c r="AA61" i="8" s="1"/>
  <c r="AA174" i="9"/>
  <c r="Z173" i="9"/>
  <c r="Z174" i="9"/>
  <c r="P174" i="9"/>
  <c r="Y174" i="9"/>
  <c r="Z148" i="9"/>
  <c r="Z149" i="9"/>
  <c r="AE148" i="9"/>
  <c r="AE149" i="9"/>
  <c r="P148" i="9"/>
  <c r="P149" i="9"/>
  <c r="AH148" i="9"/>
  <c r="AH149" i="9"/>
  <c r="O148" i="9"/>
  <c r="O149" i="9"/>
  <c r="O156" i="9"/>
  <c r="O54" i="8" s="1"/>
  <c r="Q148" i="9"/>
  <c r="Q149" i="9"/>
  <c r="W149" i="9"/>
  <c r="W148" i="9"/>
  <c r="AI148" i="9"/>
  <c r="AI149" i="9"/>
  <c r="S148" i="9"/>
  <c r="S149" i="9"/>
  <c r="T148" i="9"/>
  <c r="T149" i="9"/>
  <c r="N148" i="9"/>
  <c r="N149" i="9"/>
  <c r="L148" i="9"/>
  <c r="L149" i="9"/>
  <c r="AG148" i="9"/>
  <c r="AG149" i="9"/>
  <c r="AL148" i="9"/>
  <c r="AL149" i="9"/>
  <c r="M148" i="9"/>
  <c r="M149" i="9"/>
  <c r="AK148" i="9"/>
  <c r="AK149" i="9"/>
  <c r="U148" i="9"/>
  <c r="U149" i="9"/>
  <c r="U156" i="9"/>
  <c r="U54" i="8" s="1"/>
  <c r="J148" i="9"/>
  <c r="J149" i="9"/>
  <c r="AC148" i="9"/>
  <c r="AC149" i="9"/>
  <c r="F148" i="9"/>
  <c r="F149" i="9"/>
  <c r="X148" i="9"/>
  <c r="X149" i="9"/>
  <c r="AD148" i="9"/>
  <c r="AD149" i="9"/>
  <c r="V148" i="9"/>
  <c r="V149" i="9"/>
  <c r="I148" i="9"/>
  <c r="I149" i="9"/>
  <c r="AA148" i="9"/>
  <c r="AA149" i="9"/>
  <c r="AA156" i="9"/>
  <c r="AA54" i="8" s="1"/>
  <c r="Y148" i="9"/>
  <c r="Y149" i="9"/>
  <c r="AF148" i="9"/>
  <c r="AF149" i="9"/>
  <c r="AB148" i="9"/>
  <c r="AB149" i="9"/>
  <c r="E156" i="9"/>
  <c r="E148" i="9"/>
  <c r="E149" i="9"/>
  <c r="G148" i="9"/>
  <c r="G149" i="9"/>
  <c r="R148" i="9"/>
  <c r="R149" i="9"/>
  <c r="AC123" i="9"/>
  <c r="AC124" i="9"/>
  <c r="J123" i="9"/>
  <c r="J124" i="9"/>
  <c r="P123" i="9"/>
  <c r="P124" i="9"/>
  <c r="U123" i="9"/>
  <c r="U124" i="9"/>
  <c r="S123" i="9"/>
  <c r="S124" i="9"/>
  <c r="W123" i="9"/>
  <c r="W124" i="9"/>
  <c r="AJ123" i="9"/>
  <c r="AJ124" i="9"/>
  <c r="R123" i="9"/>
  <c r="R124" i="9"/>
  <c r="L123" i="9"/>
  <c r="L124" i="9"/>
  <c r="G123" i="9"/>
  <c r="G124" i="9"/>
  <c r="AE123" i="9"/>
  <c r="AE124" i="9"/>
  <c r="O123" i="9"/>
  <c r="O124" i="9"/>
  <c r="T123" i="9"/>
  <c r="T124" i="9"/>
  <c r="AH124" i="9"/>
  <c r="AH123" i="9"/>
  <c r="AK123" i="9"/>
  <c r="AK124" i="9"/>
  <c r="AG123" i="9"/>
  <c r="AG124" i="9"/>
  <c r="AG131" i="9"/>
  <c r="AG47" i="8" s="1"/>
  <c r="AF123" i="9"/>
  <c r="AF124" i="9"/>
  <c r="X123" i="9"/>
  <c r="X124" i="9"/>
  <c r="AL123" i="9"/>
  <c r="AL124" i="9"/>
  <c r="AD123" i="9"/>
  <c r="AD124" i="9"/>
  <c r="K123" i="9"/>
  <c r="K124" i="9"/>
  <c r="AB123" i="9"/>
  <c r="AB124" i="9"/>
  <c r="AA123" i="9"/>
  <c r="AA124" i="9"/>
  <c r="AA131" i="9"/>
  <c r="AA47" i="8" s="1"/>
  <c r="F123" i="9"/>
  <c r="F124" i="9"/>
  <c r="I123" i="9"/>
  <c r="I124" i="9"/>
  <c r="I131" i="9"/>
  <c r="I47" i="8" s="1"/>
  <c r="V123" i="9"/>
  <c r="V124" i="9"/>
  <c r="E123" i="9"/>
  <c r="E131" i="9"/>
  <c r="E124" i="9"/>
  <c r="AI123" i="9"/>
  <c r="AI124" i="9"/>
  <c r="M123" i="9"/>
  <c r="M124" i="9"/>
  <c r="N123" i="9"/>
  <c r="N124" i="9"/>
  <c r="Y123" i="9"/>
  <c r="Y124" i="9"/>
  <c r="AD98" i="9"/>
  <c r="AD99" i="9"/>
  <c r="T98" i="9"/>
  <c r="T99" i="9"/>
  <c r="AK98" i="9"/>
  <c r="AK99" i="9"/>
  <c r="AA98" i="9"/>
  <c r="AA106" i="9"/>
  <c r="AA40" i="8" s="1"/>
  <c r="AA99" i="9"/>
  <c r="O98" i="9"/>
  <c r="O99" i="9"/>
  <c r="W98" i="9"/>
  <c r="W99" i="9"/>
  <c r="M98" i="9"/>
  <c r="M99" i="9"/>
  <c r="K98" i="9"/>
  <c r="K99" i="9"/>
  <c r="Y98" i="9"/>
  <c r="Y99" i="9"/>
  <c r="R98" i="9"/>
  <c r="R99" i="9"/>
  <c r="AB98" i="9"/>
  <c r="AB99" i="9"/>
  <c r="E98" i="9"/>
  <c r="E99" i="9"/>
  <c r="U98" i="9"/>
  <c r="U99" i="9"/>
  <c r="Z98" i="9"/>
  <c r="Z99" i="9"/>
  <c r="AJ98" i="9"/>
  <c r="AJ99" i="9"/>
  <c r="AI98" i="9"/>
  <c r="AI99" i="9"/>
  <c r="AE98" i="9"/>
  <c r="AE99" i="9"/>
  <c r="AF98" i="9"/>
  <c r="AF99" i="9"/>
  <c r="AC98" i="9"/>
  <c r="AC99" i="9"/>
  <c r="Q98" i="9"/>
  <c r="Q99" i="9"/>
  <c r="U106" i="9"/>
  <c r="U40" i="8" s="1"/>
  <c r="X98" i="9"/>
  <c r="X99" i="9"/>
  <c r="O106" i="9"/>
  <c r="O40" i="8" s="1"/>
  <c r="S98" i="9"/>
  <c r="E21" i="9"/>
  <c r="V98" i="9"/>
  <c r="V99" i="9"/>
  <c r="AG98" i="9"/>
  <c r="AG106" i="9"/>
  <c r="AG40" i="8" s="1"/>
  <c r="AG99" i="9"/>
  <c r="I98" i="9"/>
  <c r="I99" i="9"/>
  <c r="G98" i="9"/>
  <c r="G99" i="9"/>
  <c r="P98" i="9"/>
  <c r="P99" i="9"/>
  <c r="AH98" i="9"/>
  <c r="AH99" i="9"/>
  <c r="AL98" i="9"/>
  <c r="AL99" i="9"/>
  <c r="L98" i="9"/>
  <c r="L99" i="9"/>
  <c r="S99" i="9"/>
  <c r="G73" i="9"/>
  <c r="G74" i="9"/>
  <c r="AH73" i="9"/>
  <c r="AH74" i="9"/>
  <c r="O81" i="9"/>
  <c r="O33" i="8" s="1"/>
  <c r="P73" i="9"/>
  <c r="P74" i="9"/>
  <c r="I73" i="9"/>
  <c r="I81" i="9"/>
  <c r="I33" i="8" s="1"/>
  <c r="I74" i="9"/>
  <c r="AJ73" i="9"/>
  <c r="AJ74" i="9"/>
  <c r="K73" i="9"/>
  <c r="K74" i="9"/>
  <c r="R73" i="9"/>
  <c r="R74" i="9"/>
  <c r="AK74" i="9"/>
  <c r="L73" i="9"/>
  <c r="L74" i="9"/>
  <c r="AE73" i="9"/>
  <c r="AE74" i="9"/>
  <c r="X73" i="9"/>
  <c r="X74" i="9"/>
  <c r="Q73" i="9"/>
  <c r="Q74" i="9"/>
  <c r="J73" i="9"/>
  <c r="J74" i="9"/>
  <c r="AC73" i="9"/>
  <c r="AC74" i="9"/>
  <c r="AG73" i="9"/>
  <c r="AG74" i="9"/>
  <c r="AG81" i="9"/>
  <c r="AG33" i="8" s="1"/>
  <c r="W73" i="9"/>
  <c r="W74" i="9"/>
  <c r="S73" i="9"/>
  <c r="S74" i="9"/>
  <c r="Y73" i="9"/>
  <c r="Y74" i="9"/>
  <c r="O73" i="9"/>
  <c r="O74" i="9"/>
  <c r="F74" i="9"/>
  <c r="AB73" i="9"/>
  <c r="AB74" i="9"/>
  <c r="AA73" i="9"/>
  <c r="AA74" i="9"/>
  <c r="AA81" i="9"/>
  <c r="AA33" i="8" s="1"/>
  <c r="N73" i="9"/>
  <c r="N74" i="9"/>
  <c r="AD73" i="9"/>
  <c r="AD74" i="9"/>
  <c r="AI73" i="9"/>
  <c r="AI74" i="9"/>
  <c r="AL73" i="9"/>
  <c r="AL74" i="9"/>
  <c r="E73" i="9"/>
  <c r="E74" i="9"/>
  <c r="E81" i="9"/>
  <c r="AF73" i="9"/>
  <c r="AF74" i="9"/>
  <c r="V73" i="9"/>
  <c r="V74" i="9"/>
  <c r="Z73" i="9"/>
  <c r="Z74" i="9"/>
  <c r="M73" i="9"/>
  <c r="M74" i="9"/>
  <c r="U73" i="9"/>
  <c r="U81" i="9"/>
  <c r="U33" i="8" s="1"/>
  <c r="U74" i="9"/>
  <c r="T73" i="9"/>
  <c r="T74" i="9"/>
  <c r="AD48" i="9"/>
  <c r="AD49" i="9"/>
  <c r="S48" i="9"/>
  <c r="S49" i="9"/>
  <c r="E48" i="9"/>
  <c r="E49" i="9"/>
  <c r="I48" i="9"/>
  <c r="I49" i="9"/>
  <c r="O48" i="9"/>
  <c r="O56" i="9"/>
  <c r="O26" i="8" s="1"/>
  <c r="O49" i="9"/>
  <c r="AK48" i="9"/>
  <c r="AK49" i="9"/>
  <c r="U48" i="9"/>
  <c r="U56" i="9"/>
  <c r="U26" i="8" s="1"/>
  <c r="U49" i="9"/>
  <c r="M48" i="9"/>
  <c r="M49" i="9"/>
  <c r="AH48" i="9"/>
  <c r="AH49" i="9"/>
  <c r="AF48" i="9"/>
  <c r="AF49" i="9"/>
  <c r="L48" i="9"/>
  <c r="L49" i="9"/>
  <c r="V48" i="9"/>
  <c r="V49" i="9"/>
  <c r="AB48" i="9"/>
  <c r="AB49" i="9"/>
  <c r="I56" i="9"/>
  <c r="I26" i="8" s="1"/>
  <c r="K48" i="9"/>
  <c r="K49" i="9"/>
  <c r="J49" i="9"/>
  <c r="J48" i="9"/>
  <c r="W48" i="9"/>
  <c r="W49" i="9"/>
  <c r="P48" i="9"/>
  <c r="P49" i="9"/>
  <c r="AI48" i="9"/>
  <c r="AI49" i="9"/>
  <c r="AG48" i="9"/>
  <c r="AG49" i="9"/>
  <c r="AG56" i="9"/>
  <c r="AG26" i="8" s="1"/>
  <c r="T48" i="9"/>
  <c r="T49" i="9"/>
  <c r="R48" i="9"/>
  <c r="R49" i="9"/>
  <c r="X48" i="9"/>
  <c r="X49" i="9"/>
  <c r="AC48" i="9"/>
  <c r="AC49" i="9"/>
  <c r="Z48" i="9"/>
  <c r="Z49" i="9"/>
  <c r="Y48" i="9"/>
  <c r="Y49" i="9"/>
  <c r="Q48" i="9"/>
  <c r="Q49" i="9"/>
  <c r="F48" i="9"/>
  <c r="F49" i="9"/>
  <c r="AJ48" i="9"/>
  <c r="AJ49" i="9"/>
  <c r="AL48" i="9"/>
  <c r="AL49" i="9"/>
  <c r="AA48" i="9"/>
  <c r="AA56" i="9"/>
  <c r="AA26" i="8" s="1"/>
  <c r="AA49" i="9"/>
  <c r="AE48" i="9"/>
  <c r="AE49" i="9"/>
  <c r="N48" i="9"/>
  <c r="N49" i="9"/>
  <c r="AL23" i="9"/>
  <c r="AL24" i="9"/>
  <c r="AJ23" i="9"/>
  <c r="AB23" i="9"/>
  <c r="AB24" i="9"/>
  <c r="V24" i="9"/>
  <c r="U23" i="9"/>
  <c r="U24" i="9"/>
  <c r="AM72" i="8"/>
  <c r="AI21" i="9"/>
  <c r="AM18" i="8"/>
  <c r="AF21" i="9"/>
  <c r="T21" i="9"/>
  <c r="I21" i="9"/>
  <c r="AM254" i="9"/>
  <c r="AD21" i="9"/>
  <c r="S21" i="9"/>
  <c r="X21" i="9"/>
  <c r="O21" i="9"/>
  <c r="F21" i="9"/>
  <c r="AA11" i="8"/>
  <c r="AC21" i="9"/>
  <c r="AK21" i="9"/>
  <c r="J21" i="9"/>
  <c r="R21" i="9"/>
  <c r="AM23" i="8"/>
  <c r="W21" i="9"/>
  <c r="AH21" i="9"/>
  <c r="AB11" i="8"/>
  <c r="Q21" i="9"/>
  <c r="P21" i="9"/>
  <c r="N21" i="9"/>
  <c r="Z21" i="9"/>
  <c r="AL11" i="8"/>
  <c r="Y21" i="9"/>
  <c r="AM179" i="9"/>
  <c r="K21" i="9"/>
  <c r="U12" i="8"/>
  <c r="AE21" i="9"/>
  <c r="L21" i="9"/>
  <c r="AG21" i="9"/>
  <c r="M21" i="9"/>
  <c r="V11" i="8"/>
  <c r="AJ11" i="8"/>
  <c r="G21" i="9"/>
  <c r="AC221" i="9"/>
  <c r="AB621" i="9"/>
  <c r="AB622" i="9" s="1"/>
  <c r="AM629" i="9"/>
  <c r="AM604" i="9"/>
  <c r="AM16" i="8"/>
  <c r="AM79" i="9"/>
  <c r="AM379" i="9"/>
  <c r="AM54" i="9"/>
  <c r="AM104" i="9"/>
  <c r="AM279" i="9"/>
  <c r="AA24" i="9" l="1"/>
  <c r="AE22" i="9"/>
  <c r="AK22" i="9"/>
  <c r="AK24" i="9" s="1"/>
  <c r="AC22" i="9"/>
  <c r="AC23" i="9" s="1"/>
  <c r="Y22" i="9"/>
  <c r="Y23" i="9" s="1"/>
  <c r="X22" i="9"/>
  <c r="X23" i="9" s="1"/>
  <c r="H22" i="9"/>
  <c r="H23" i="9" s="1"/>
  <c r="Z22" i="9"/>
  <c r="Z24" i="9" s="1"/>
  <c r="S22" i="9"/>
  <c r="S24" i="9" s="1"/>
  <c r="AD22" i="9"/>
  <c r="AD24" i="9" s="1"/>
  <c r="P22" i="9"/>
  <c r="O22" i="9"/>
  <c r="O23" i="9" s="1"/>
  <c r="W22" i="9"/>
  <c r="W24" i="9" s="1"/>
  <c r="Q22" i="9"/>
  <c r="Q23" i="9" s="1"/>
  <c r="T22" i="9"/>
  <c r="T23" i="9" s="1"/>
  <c r="AF22" i="9"/>
  <c r="AI22" i="9"/>
  <c r="AI23" i="9" s="1"/>
  <c r="F22" i="9"/>
  <c r="F24" i="9" s="1"/>
  <c r="G22" i="9"/>
  <c r="AH22" i="9"/>
  <c r="AH23" i="9" s="1"/>
  <c r="AG22" i="9"/>
  <c r="AG24" i="9" s="1"/>
  <c r="R22" i="9"/>
  <c r="R24" i="9" s="1"/>
  <c r="K524" i="9"/>
  <c r="I533" i="9" s="1"/>
  <c r="I160" i="8" s="1"/>
  <c r="O631" i="9"/>
  <c r="O187" i="8" s="1"/>
  <c r="R624" i="9"/>
  <c r="O633" i="9" s="1"/>
  <c r="O188" i="8" s="1"/>
  <c r="E631" i="9"/>
  <c r="E187" i="8" s="1"/>
  <c r="H624" i="9"/>
  <c r="E633" i="9" s="1"/>
  <c r="I531" i="9"/>
  <c r="I159" i="8" s="1"/>
  <c r="AF499" i="9"/>
  <c r="AA508" i="9" s="1"/>
  <c r="AA153" i="8" s="1"/>
  <c r="E606" i="9"/>
  <c r="E180" i="8" s="1"/>
  <c r="AM180" i="8" s="1"/>
  <c r="AK549" i="9"/>
  <c r="AG558" i="9" s="1"/>
  <c r="AG167" i="8" s="1"/>
  <c r="AG556" i="9"/>
  <c r="AG166" i="8" s="1"/>
  <c r="AA573" i="9"/>
  <c r="AA582" i="9" s="1"/>
  <c r="X474" i="9"/>
  <c r="U483" i="9" s="1"/>
  <c r="U146" i="8" s="1"/>
  <c r="E481" i="9"/>
  <c r="E145" i="8" s="1"/>
  <c r="AA506" i="9"/>
  <c r="AA152" i="8" s="1"/>
  <c r="F598" i="9"/>
  <c r="E607" i="9" s="1"/>
  <c r="I431" i="9"/>
  <c r="I131" i="8" s="1"/>
  <c r="U481" i="9"/>
  <c r="U145" i="8" s="1"/>
  <c r="AA581" i="9"/>
  <c r="AA173" i="8" s="1"/>
  <c r="F474" i="9"/>
  <c r="E483" i="9" s="1"/>
  <c r="AG456" i="9"/>
  <c r="AG138" i="8" s="1"/>
  <c r="AI449" i="9"/>
  <c r="AG458" i="9" s="1"/>
  <c r="AG139" i="8" s="1"/>
  <c r="K174" i="9"/>
  <c r="I183" i="9" s="1"/>
  <c r="I62" i="8" s="1"/>
  <c r="AI399" i="9"/>
  <c r="AG408" i="9" s="1"/>
  <c r="AG125" i="8" s="1"/>
  <c r="U381" i="9"/>
  <c r="U117" i="8" s="1"/>
  <c r="AL374" i="9"/>
  <c r="AG383" i="9" s="1"/>
  <c r="AG118" i="8" s="1"/>
  <c r="AB424" i="9"/>
  <c r="AA433" i="9" s="1"/>
  <c r="AA132" i="8" s="1"/>
  <c r="AA431" i="9"/>
  <c r="AA131" i="8" s="1"/>
  <c r="AA356" i="9"/>
  <c r="AA110" i="8" s="1"/>
  <c r="W349" i="9"/>
  <c r="U358" i="9" s="1"/>
  <c r="U111" i="8" s="1"/>
  <c r="AG406" i="9"/>
  <c r="AG124" i="8" s="1"/>
  <c r="I198" i="9"/>
  <c r="I207" i="9" s="1"/>
  <c r="U331" i="9"/>
  <c r="U103" i="8" s="1"/>
  <c r="AG331" i="9"/>
  <c r="AG103" i="8" s="1"/>
  <c r="J424" i="9"/>
  <c r="I433" i="9" s="1"/>
  <c r="I132" i="8" s="1"/>
  <c r="U356" i="9"/>
  <c r="U110" i="8" s="1"/>
  <c r="AD349" i="9"/>
  <c r="AA358" i="9" s="1"/>
  <c r="AA111" i="8" s="1"/>
  <c r="Z374" i="9"/>
  <c r="U383" i="9" s="1"/>
  <c r="U118" i="8" s="1"/>
  <c r="Q123" i="9"/>
  <c r="O132" i="9" s="1"/>
  <c r="O131" i="9"/>
  <c r="O47" i="8" s="1"/>
  <c r="AA331" i="9"/>
  <c r="AA103" i="8" s="1"/>
  <c r="AA323" i="9"/>
  <c r="AA332" i="9" s="1"/>
  <c r="AH324" i="9"/>
  <c r="AG333" i="9" s="1"/>
  <c r="AG104" i="8" s="1"/>
  <c r="E406" i="9"/>
  <c r="E124" i="8" s="1"/>
  <c r="H398" i="9"/>
  <c r="E407" i="9" s="1"/>
  <c r="Y323" i="9"/>
  <c r="H372" i="9"/>
  <c r="H374" i="9" s="1"/>
  <c r="AG381" i="9"/>
  <c r="AG117" i="8" s="1"/>
  <c r="J372" i="9"/>
  <c r="J373" i="9" s="1"/>
  <c r="G372" i="9"/>
  <c r="G374" i="9" s="1"/>
  <c r="U298" i="9"/>
  <c r="U307" i="9" s="1"/>
  <c r="E106" i="9"/>
  <c r="E40" i="8" s="1"/>
  <c r="U306" i="9"/>
  <c r="U96" i="8" s="1"/>
  <c r="F372" i="9"/>
  <c r="F373" i="9" s="1"/>
  <c r="Z323" i="9"/>
  <c r="Z324" i="9"/>
  <c r="U333" i="9" s="1"/>
  <c r="U104" i="8" s="1"/>
  <c r="E372" i="9"/>
  <c r="E373" i="9" s="1"/>
  <c r="Y299" i="9"/>
  <c r="E281" i="9"/>
  <c r="E89" i="8" s="1"/>
  <c r="W299" i="9"/>
  <c r="AA281" i="9"/>
  <c r="AA89" i="8" s="1"/>
  <c r="O231" i="9"/>
  <c r="O75" i="8" s="1"/>
  <c r="Q223" i="9"/>
  <c r="O232" i="9" s="1"/>
  <c r="H273" i="9"/>
  <c r="E282" i="9" s="1"/>
  <c r="I256" i="9"/>
  <c r="I82" i="8" s="1"/>
  <c r="I156" i="9"/>
  <c r="I54" i="8" s="1"/>
  <c r="I206" i="9"/>
  <c r="I68" i="8" s="1"/>
  <c r="K149" i="9"/>
  <c r="I158" i="9" s="1"/>
  <c r="I55" i="8" s="1"/>
  <c r="AA273" i="9"/>
  <c r="AA282" i="9" s="1"/>
  <c r="I106" i="9"/>
  <c r="I40" i="8" s="1"/>
  <c r="I181" i="9"/>
  <c r="I61" i="8" s="1"/>
  <c r="F99" i="9"/>
  <c r="E108" i="9" s="1"/>
  <c r="N99" i="9"/>
  <c r="AG156" i="9"/>
  <c r="AG54" i="8" s="1"/>
  <c r="K249" i="9"/>
  <c r="I258" i="9" s="1"/>
  <c r="I83" i="8" s="1"/>
  <c r="U131" i="9"/>
  <c r="U47" i="8" s="1"/>
  <c r="AC222" i="9"/>
  <c r="AA231" i="9" s="1"/>
  <c r="Z124" i="9"/>
  <c r="U133" i="9" s="1"/>
  <c r="U48" i="8" s="1"/>
  <c r="J99" i="9"/>
  <c r="AJ149" i="9"/>
  <c r="AG158" i="9" s="1"/>
  <c r="AG55" i="8" s="1"/>
  <c r="E56" i="9"/>
  <c r="E26" i="8" s="1"/>
  <c r="AM26" i="8" s="1"/>
  <c r="G49" i="9"/>
  <c r="E58" i="9" s="1"/>
  <c r="E22" i="9"/>
  <c r="E23" i="9" s="1"/>
  <c r="I22" i="9"/>
  <c r="I24" i="9" s="1"/>
  <c r="N22" i="9"/>
  <c r="N23" i="9" s="1"/>
  <c r="M22" i="9"/>
  <c r="M24" i="9" s="1"/>
  <c r="L22" i="9"/>
  <c r="L24" i="9" s="1"/>
  <c r="J22" i="9"/>
  <c r="K22" i="9"/>
  <c r="K23" i="9" s="1"/>
  <c r="AM192" i="8"/>
  <c r="AM190" i="8"/>
  <c r="I373" i="9"/>
  <c r="I374" i="9"/>
  <c r="E482" i="9"/>
  <c r="O632" i="9"/>
  <c r="AG633" i="9"/>
  <c r="AG188" i="8" s="1"/>
  <c r="AG608" i="9"/>
  <c r="AG181" i="8" s="1"/>
  <c r="AB623" i="9"/>
  <c r="AA632" i="9" s="1"/>
  <c r="AB624" i="9"/>
  <c r="AA633" i="9" s="1"/>
  <c r="AA188" i="8" s="1"/>
  <c r="I633" i="9"/>
  <c r="I188" i="8" s="1"/>
  <c r="AG632" i="9"/>
  <c r="U632" i="9"/>
  <c r="I632" i="9"/>
  <c r="O607" i="9"/>
  <c r="E632" i="9"/>
  <c r="AA631" i="9"/>
  <c r="AA187" i="8" s="1"/>
  <c r="U633" i="9"/>
  <c r="U188" i="8" s="1"/>
  <c r="AG557" i="9"/>
  <c r="O608" i="9"/>
  <c r="O181" i="8" s="1"/>
  <c r="AG607" i="9"/>
  <c r="U607" i="9"/>
  <c r="AA608" i="9"/>
  <c r="AA181" i="8" s="1"/>
  <c r="U608" i="9"/>
  <c r="U181" i="8" s="1"/>
  <c r="I608" i="9"/>
  <c r="I181" i="8" s="1"/>
  <c r="E608" i="9"/>
  <c r="AA607" i="9"/>
  <c r="I607" i="9"/>
  <c r="AA583" i="9"/>
  <c r="AA174" i="8" s="1"/>
  <c r="E173" i="8"/>
  <c r="O582" i="9"/>
  <c r="I583" i="9"/>
  <c r="I174" i="8" s="1"/>
  <c r="AG583" i="9"/>
  <c r="AG174" i="8" s="1"/>
  <c r="AG582" i="9"/>
  <c r="I582" i="9"/>
  <c r="E583" i="9"/>
  <c r="U583" i="9"/>
  <c r="U174" i="8" s="1"/>
  <c r="O583" i="9"/>
  <c r="O174" i="8" s="1"/>
  <c r="E582" i="9"/>
  <c r="U582" i="9"/>
  <c r="E166" i="8"/>
  <c r="I558" i="9"/>
  <c r="I167" i="8" s="1"/>
  <c r="U557" i="9"/>
  <c r="AA533" i="9"/>
  <c r="AA160" i="8" s="1"/>
  <c r="I532" i="9"/>
  <c r="E558" i="9"/>
  <c r="AA558" i="9"/>
  <c r="AA167" i="8" s="1"/>
  <c r="AA557" i="9"/>
  <c r="E557" i="9"/>
  <c r="I557" i="9"/>
  <c r="O558" i="9"/>
  <c r="O167" i="8" s="1"/>
  <c r="U558" i="9"/>
  <c r="U167" i="8" s="1"/>
  <c r="O557" i="9"/>
  <c r="U507" i="9"/>
  <c r="E508" i="9"/>
  <c r="E153" i="8" s="1"/>
  <c r="U532" i="9"/>
  <c r="E533" i="9"/>
  <c r="AA532" i="9"/>
  <c r="AG532" i="9"/>
  <c r="O532" i="9"/>
  <c r="U533" i="9"/>
  <c r="U160" i="8" s="1"/>
  <c r="AG533" i="9"/>
  <c r="AG160" i="8" s="1"/>
  <c r="O533" i="9"/>
  <c r="O160" i="8" s="1"/>
  <c r="E532" i="9"/>
  <c r="E159" i="8"/>
  <c r="E433" i="9"/>
  <c r="E132" i="8" s="1"/>
  <c r="I508" i="9"/>
  <c r="I153" i="8" s="1"/>
  <c r="E152" i="8"/>
  <c r="O507" i="9"/>
  <c r="O508" i="9"/>
  <c r="O153" i="8" s="1"/>
  <c r="AG507" i="9"/>
  <c r="U508" i="9"/>
  <c r="U153" i="8" s="1"/>
  <c r="E507" i="9"/>
  <c r="AG457" i="9"/>
  <c r="AG482" i="9"/>
  <c r="U482" i="9"/>
  <c r="I482" i="9"/>
  <c r="AA507" i="9"/>
  <c r="I507" i="9"/>
  <c r="AG508" i="9"/>
  <c r="AG153" i="8" s="1"/>
  <c r="O482" i="9"/>
  <c r="E358" i="9"/>
  <c r="E111" i="8" s="1"/>
  <c r="AA483" i="9"/>
  <c r="AA146" i="8" s="1"/>
  <c r="I457" i="9"/>
  <c r="E457" i="9"/>
  <c r="AA458" i="9"/>
  <c r="AA139" i="8" s="1"/>
  <c r="I483" i="9"/>
  <c r="I146" i="8" s="1"/>
  <c r="AA482" i="9"/>
  <c r="U408" i="9"/>
  <c r="U125" i="8" s="1"/>
  <c r="AG483" i="9"/>
  <c r="AG146" i="8" s="1"/>
  <c r="O483" i="9"/>
  <c r="O146" i="8" s="1"/>
  <c r="AA432" i="9"/>
  <c r="E458" i="9"/>
  <c r="E138" i="8"/>
  <c r="AA457" i="9"/>
  <c r="O457" i="9"/>
  <c r="U457" i="9"/>
  <c r="AA408" i="9"/>
  <c r="AA125" i="8" s="1"/>
  <c r="E432" i="9"/>
  <c r="I458" i="9"/>
  <c r="I139" i="8" s="1"/>
  <c r="U458" i="9"/>
  <c r="U139" i="8" s="1"/>
  <c r="O458" i="9"/>
  <c r="O139" i="8" s="1"/>
  <c r="E131" i="8"/>
  <c r="O433" i="9"/>
  <c r="O132" i="8" s="1"/>
  <c r="O432" i="9"/>
  <c r="I432" i="9"/>
  <c r="U432" i="9"/>
  <c r="AG433" i="9"/>
  <c r="AG132" i="8" s="1"/>
  <c r="AG432" i="9"/>
  <c r="U433" i="9"/>
  <c r="U132" i="8" s="1"/>
  <c r="U407" i="9"/>
  <c r="AG382" i="9"/>
  <c r="AA383" i="9"/>
  <c r="AA118" i="8" s="1"/>
  <c r="I408" i="9"/>
  <c r="I125" i="8" s="1"/>
  <c r="AA407" i="9"/>
  <c r="O407" i="9"/>
  <c r="I407" i="9"/>
  <c r="E408" i="9"/>
  <c r="AG407" i="9"/>
  <c r="O408" i="9"/>
  <c r="O125" i="8" s="1"/>
  <c r="O383" i="9"/>
  <c r="O118" i="8" s="1"/>
  <c r="AG358" i="9"/>
  <c r="AG111" i="8" s="1"/>
  <c r="U357" i="9"/>
  <c r="AA382" i="9"/>
  <c r="U382" i="9"/>
  <c r="O382" i="9"/>
  <c r="AG357" i="9"/>
  <c r="E357" i="9"/>
  <c r="I358" i="9"/>
  <c r="I111" i="8" s="1"/>
  <c r="O358" i="9"/>
  <c r="O111" i="8" s="1"/>
  <c r="E332" i="9"/>
  <c r="AA333" i="9"/>
  <c r="AA104" i="8" s="1"/>
  <c r="AG332" i="9"/>
  <c r="AA357" i="9"/>
  <c r="E110" i="8"/>
  <c r="I357" i="9"/>
  <c r="O357" i="9"/>
  <c r="O307" i="9"/>
  <c r="I307" i="9"/>
  <c r="E333" i="9"/>
  <c r="O332" i="9"/>
  <c r="E308" i="9"/>
  <c r="E97" i="8" s="1"/>
  <c r="E103" i="8"/>
  <c r="I333" i="9"/>
  <c r="I104" i="8" s="1"/>
  <c r="O333" i="9"/>
  <c r="O104" i="8" s="1"/>
  <c r="I332" i="9"/>
  <c r="AA283" i="9"/>
  <c r="AA90" i="8" s="1"/>
  <c r="AG308" i="9"/>
  <c r="AG97" i="8" s="1"/>
  <c r="E96" i="8"/>
  <c r="AA308" i="9"/>
  <c r="AA97" i="8" s="1"/>
  <c r="I308" i="9"/>
  <c r="I97" i="8" s="1"/>
  <c r="AA307" i="9"/>
  <c r="O308" i="9"/>
  <c r="O97" i="8" s="1"/>
  <c r="AG307" i="9"/>
  <c r="E307" i="9"/>
  <c r="AG283" i="9"/>
  <c r="AG90" i="8" s="1"/>
  <c r="E207" i="9"/>
  <c r="AG282" i="9"/>
  <c r="O282" i="9"/>
  <c r="U282" i="9"/>
  <c r="I283" i="9"/>
  <c r="I90" i="8" s="1"/>
  <c r="U283" i="9"/>
  <c r="U90" i="8" s="1"/>
  <c r="E283" i="9"/>
  <c r="U208" i="9"/>
  <c r="U69" i="8" s="1"/>
  <c r="I232" i="9"/>
  <c r="AG257" i="9"/>
  <c r="E257" i="9"/>
  <c r="I282" i="9"/>
  <c r="O283" i="9"/>
  <c r="O90" i="8" s="1"/>
  <c r="E82" i="8"/>
  <c r="O257" i="9"/>
  <c r="I257" i="9"/>
  <c r="U258" i="9"/>
  <c r="U83" i="8" s="1"/>
  <c r="AG258" i="9"/>
  <c r="AG83" i="8" s="1"/>
  <c r="O258" i="9"/>
  <c r="O83" i="8" s="1"/>
  <c r="E258" i="9"/>
  <c r="U257" i="9"/>
  <c r="AA258" i="9"/>
  <c r="AA83" i="8" s="1"/>
  <c r="AA257" i="9"/>
  <c r="U207" i="9"/>
  <c r="E233" i="9"/>
  <c r="U233" i="9"/>
  <c r="U76" i="8" s="1"/>
  <c r="O233" i="9"/>
  <c r="O76" i="8" s="1"/>
  <c r="U232" i="9"/>
  <c r="E232" i="9"/>
  <c r="I208" i="9"/>
  <c r="I69" i="8" s="1"/>
  <c r="I233" i="9"/>
  <c r="I76" i="8" s="1"/>
  <c r="AG232" i="9"/>
  <c r="AG233" i="9"/>
  <c r="AG76" i="8" s="1"/>
  <c r="E75" i="8"/>
  <c r="E68" i="8"/>
  <c r="AG207" i="9"/>
  <c r="O208" i="9"/>
  <c r="O69" i="8" s="1"/>
  <c r="AA207" i="9"/>
  <c r="E208" i="9"/>
  <c r="AA208" i="9"/>
  <c r="AA69" i="8" s="1"/>
  <c r="AG208" i="9"/>
  <c r="AG69" i="8" s="1"/>
  <c r="O207" i="9"/>
  <c r="E158" i="9"/>
  <c r="E55" i="8" s="1"/>
  <c r="U158" i="9"/>
  <c r="U55" i="8" s="1"/>
  <c r="O157" i="9"/>
  <c r="O182" i="9"/>
  <c r="E183" i="9"/>
  <c r="AA183" i="9"/>
  <c r="AA62" i="8" s="1"/>
  <c r="E182" i="9"/>
  <c r="U183" i="9"/>
  <c r="U62" i="8" s="1"/>
  <c r="AG183" i="9"/>
  <c r="AG62" i="8" s="1"/>
  <c r="O183" i="9"/>
  <c r="O62" i="8" s="1"/>
  <c r="E61" i="8"/>
  <c r="U182" i="9"/>
  <c r="AA182" i="9"/>
  <c r="I182" i="9"/>
  <c r="AG182" i="9"/>
  <c r="E157" i="9"/>
  <c r="AG157" i="9"/>
  <c r="AA133" i="9"/>
  <c r="AA48" i="8" s="1"/>
  <c r="I133" i="9"/>
  <c r="I48" i="8" s="1"/>
  <c r="E54" i="8"/>
  <c r="AA158" i="9"/>
  <c r="AA55" i="8" s="1"/>
  <c r="I157" i="9"/>
  <c r="U157" i="9"/>
  <c r="AA157" i="9"/>
  <c r="O158" i="9"/>
  <c r="O55" i="8" s="1"/>
  <c r="E133" i="9"/>
  <c r="AA132" i="9"/>
  <c r="I132" i="9"/>
  <c r="E47" i="8"/>
  <c r="U132" i="9"/>
  <c r="U107" i="9"/>
  <c r="E132" i="9"/>
  <c r="AG133" i="9"/>
  <c r="AG48" i="8" s="1"/>
  <c r="O133" i="9"/>
  <c r="O48" i="8" s="1"/>
  <c r="AG132" i="9"/>
  <c r="U82" i="9"/>
  <c r="I107" i="9"/>
  <c r="AG108" i="9"/>
  <c r="AG41" i="8" s="1"/>
  <c r="AA108" i="9"/>
  <c r="AA41" i="8" s="1"/>
  <c r="AG107" i="9"/>
  <c r="AA107" i="9"/>
  <c r="O107" i="9"/>
  <c r="E107" i="9"/>
  <c r="O108" i="9"/>
  <c r="O41" i="8" s="1"/>
  <c r="U108" i="9"/>
  <c r="U41" i="8" s="1"/>
  <c r="AA83" i="9"/>
  <c r="AA34" i="8" s="1"/>
  <c r="U83" i="9"/>
  <c r="U34" i="8" s="1"/>
  <c r="E83" i="9"/>
  <c r="AA82" i="9"/>
  <c r="I82" i="9"/>
  <c r="AG83" i="9"/>
  <c r="AG34" i="8" s="1"/>
  <c r="E33" i="8"/>
  <c r="AM33" i="8" s="1"/>
  <c r="AM81" i="9"/>
  <c r="E82" i="9"/>
  <c r="O83" i="9"/>
  <c r="O34" i="8" s="1"/>
  <c r="AG82" i="9"/>
  <c r="I83" i="9"/>
  <c r="I34" i="8" s="1"/>
  <c r="O82" i="9"/>
  <c r="AA58" i="9"/>
  <c r="AA27" i="8" s="1"/>
  <c r="AA57" i="9"/>
  <c r="I58" i="9"/>
  <c r="I27" i="8" s="1"/>
  <c r="O58" i="9"/>
  <c r="O27" i="8" s="1"/>
  <c r="I57" i="9"/>
  <c r="U57" i="9"/>
  <c r="AG58" i="9"/>
  <c r="AG27" i="8" s="1"/>
  <c r="O57" i="9"/>
  <c r="AG57" i="9"/>
  <c r="U58" i="9"/>
  <c r="U27" i="8" s="1"/>
  <c r="E57" i="9"/>
  <c r="AK23" i="9"/>
  <c r="AE23" i="9"/>
  <c r="AE24" i="9"/>
  <c r="W23" i="9"/>
  <c r="P23" i="9"/>
  <c r="P24" i="9"/>
  <c r="G23" i="9"/>
  <c r="G24" i="9"/>
  <c r="F23" i="9"/>
  <c r="AA31" i="9" l="1"/>
  <c r="AA19" i="8" s="1"/>
  <c r="AD23" i="9"/>
  <c r="S23" i="9"/>
  <c r="X24" i="9"/>
  <c r="Y24" i="9"/>
  <c r="H24" i="9"/>
  <c r="AC24" i="9"/>
  <c r="O24" i="9"/>
  <c r="AG23" i="9"/>
  <c r="AG32" i="9" s="1"/>
  <c r="AH24" i="9"/>
  <c r="O31" i="9"/>
  <c r="O19" i="8" s="1"/>
  <c r="AF24" i="9"/>
  <c r="AA33" i="9" s="1"/>
  <c r="AA20" i="8" s="1"/>
  <c r="AF23" i="9"/>
  <c r="T24" i="9"/>
  <c r="U31" i="9"/>
  <c r="U19" i="8" s="1"/>
  <c r="AM606" i="9"/>
  <c r="AG31" i="9"/>
  <c r="AG19" i="8" s="1"/>
  <c r="AI24" i="9"/>
  <c r="AM531" i="9"/>
  <c r="AM159" i="8"/>
  <c r="Q24" i="9"/>
  <c r="Z23" i="9"/>
  <c r="U32" i="9" s="1"/>
  <c r="R23" i="9"/>
  <c r="AM152" i="8"/>
  <c r="AM506" i="9"/>
  <c r="AM581" i="9"/>
  <c r="AM556" i="9"/>
  <c r="AM166" i="8"/>
  <c r="AM145" i="8"/>
  <c r="AM173" i="8"/>
  <c r="AM481" i="9"/>
  <c r="AM431" i="9"/>
  <c r="AM456" i="9"/>
  <c r="AM138" i="8"/>
  <c r="AM131" i="8"/>
  <c r="AM356" i="9"/>
  <c r="AM124" i="8"/>
  <c r="AM110" i="8"/>
  <c r="U308" i="9"/>
  <c r="U97" i="8" s="1"/>
  <c r="AM97" i="8" s="1"/>
  <c r="E20" i="6" s="1"/>
  <c r="AM331" i="9"/>
  <c r="AM103" i="8"/>
  <c r="AM89" i="8"/>
  <c r="H373" i="9"/>
  <c r="U332" i="9"/>
  <c r="AM332" i="9" s="1"/>
  <c r="AM306" i="9"/>
  <c r="AM406" i="9"/>
  <c r="E381" i="9"/>
  <c r="E117" i="8" s="1"/>
  <c r="J374" i="9"/>
  <c r="I383" i="9" s="1"/>
  <c r="I118" i="8" s="1"/>
  <c r="G373" i="9"/>
  <c r="F374" i="9"/>
  <c r="I381" i="9"/>
  <c r="I117" i="8" s="1"/>
  <c r="AM96" i="8"/>
  <c r="I382" i="9"/>
  <c r="E374" i="9"/>
  <c r="AM256" i="9"/>
  <c r="AM82" i="8"/>
  <c r="AM281" i="9"/>
  <c r="AM40" i="8"/>
  <c r="AM106" i="9"/>
  <c r="AM181" i="9"/>
  <c r="AM206" i="9"/>
  <c r="AM156" i="9"/>
  <c r="AM68" i="8"/>
  <c r="AM47" i="8"/>
  <c r="AM54" i="8"/>
  <c r="AM61" i="8"/>
  <c r="AC224" i="9"/>
  <c r="AA233" i="9" s="1"/>
  <c r="AA76" i="8" s="1"/>
  <c r="AC223" i="9"/>
  <c r="AA232" i="9" s="1"/>
  <c r="AM232" i="9" s="1"/>
  <c r="AM56" i="9"/>
  <c r="E31" i="9"/>
  <c r="E19" i="8" s="1"/>
  <c r="I108" i="9"/>
  <c r="I41" i="8" s="1"/>
  <c r="N24" i="9"/>
  <c r="AA75" i="8"/>
  <c r="AM75" i="8" s="1"/>
  <c r="AM231" i="9"/>
  <c r="AM131" i="9"/>
  <c r="M23" i="9"/>
  <c r="I23" i="9"/>
  <c r="E24" i="9"/>
  <c r="E33" i="9" s="1"/>
  <c r="E20" i="8" s="1"/>
  <c r="I31" i="9"/>
  <c r="I19" i="8" s="1"/>
  <c r="L23" i="9"/>
  <c r="K24" i="9"/>
  <c r="J24" i="9"/>
  <c r="J23" i="9"/>
  <c r="AM187" i="8"/>
  <c r="AM631" i="9"/>
  <c r="AM632" i="9"/>
  <c r="E188" i="8"/>
  <c r="AM188" i="8" s="1"/>
  <c r="E33" i="6" s="1"/>
  <c r="AM633" i="9"/>
  <c r="AM607" i="9"/>
  <c r="E181" i="8"/>
  <c r="AM181" i="8" s="1"/>
  <c r="E32" i="6" s="1"/>
  <c r="AM608" i="9"/>
  <c r="AM582" i="9"/>
  <c r="E174" i="8"/>
  <c r="AM174" i="8" s="1"/>
  <c r="E31" i="6" s="1"/>
  <c r="AM583" i="9"/>
  <c r="AM557" i="9"/>
  <c r="E167" i="8"/>
  <c r="AM167" i="8" s="1"/>
  <c r="E30" i="6" s="1"/>
  <c r="AM558" i="9"/>
  <c r="AM532" i="9"/>
  <c r="E160" i="8"/>
  <c r="AM160" i="8" s="1"/>
  <c r="E29" i="6" s="1"/>
  <c r="AM533" i="9"/>
  <c r="AM508" i="9"/>
  <c r="AM153" i="8"/>
  <c r="E28" i="6" s="1"/>
  <c r="AM507" i="9"/>
  <c r="E146" i="8"/>
  <c r="AM146" i="8" s="1"/>
  <c r="E27" i="6" s="1"/>
  <c r="AM483" i="9"/>
  <c r="AM482" i="9"/>
  <c r="E139" i="8"/>
  <c r="AM139" i="8" s="1"/>
  <c r="E26" i="6" s="1"/>
  <c r="AM458" i="9"/>
  <c r="AM457" i="9"/>
  <c r="AM132" i="8"/>
  <c r="E25" i="6" s="1"/>
  <c r="AM433" i="9"/>
  <c r="AM432" i="9"/>
  <c r="E125" i="8"/>
  <c r="AM125" i="8" s="1"/>
  <c r="E24" i="6" s="1"/>
  <c r="AM408" i="9"/>
  <c r="AM407" i="9"/>
  <c r="AM111" i="8"/>
  <c r="AM357" i="9"/>
  <c r="AM358" i="9"/>
  <c r="E104" i="8"/>
  <c r="AM104" i="8" s="1"/>
  <c r="E21" i="6" s="1"/>
  <c r="AM333" i="9"/>
  <c r="AM307" i="9"/>
  <c r="E90" i="8"/>
  <c r="AM90" i="8" s="1"/>
  <c r="E19" i="6" s="1"/>
  <c r="AM283" i="9"/>
  <c r="AM282" i="9"/>
  <c r="AM257" i="9"/>
  <c r="E83" i="8"/>
  <c r="AM83" i="8" s="1"/>
  <c r="E18" i="6" s="1"/>
  <c r="AM258" i="9"/>
  <c r="E76" i="8"/>
  <c r="AM55" i="8"/>
  <c r="E14" i="6" s="1"/>
  <c r="E69" i="8"/>
  <c r="AM69" i="8" s="1"/>
  <c r="E16" i="6" s="1"/>
  <c r="AM208" i="9"/>
  <c r="AM207" i="9"/>
  <c r="AM158" i="9"/>
  <c r="AM182" i="9"/>
  <c r="E62" i="8"/>
  <c r="AM62" i="8" s="1"/>
  <c r="E15" i="6" s="1"/>
  <c r="AM183" i="9"/>
  <c r="AM157" i="9"/>
  <c r="AM132" i="9"/>
  <c r="E48" i="8"/>
  <c r="AM48" i="8" s="1"/>
  <c r="E13" i="6" s="1"/>
  <c r="AM133" i="9"/>
  <c r="AM107" i="9"/>
  <c r="E41" i="8"/>
  <c r="E34" i="8"/>
  <c r="AM34" i="8" s="1"/>
  <c r="E11" i="6" s="1"/>
  <c r="AM83" i="9"/>
  <c r="AM82" i="9"/>
  <c r="E27" i="8"/>
  <c r="AM27" i="8" s="1"/>
  <c r="E10" i="6" s="1"/>
  <c r="AM58" i="9"/>
  <c r="AM57" i="9"/>
  <c r="E32" i="9"/>
  <c r="O32" i="9" l="1"/>
  <c r="AA32" i="9"/>
  <c r="AG33" i="9"/>
  <c r="AG20" i="8" s="1"/>
  <c r="O33" i="9"/>
  <c r="O20" i="8" s="1"/>
  <c r="U33" i="9"/>
  <c r="U20" i="8" s="1"/>
  <c r="AM308" i="9"/>
  <c r="E382" i="9"/>
  <c r="AM382" i="9" s="1"/>
  <c r="E383" i="9"/>
  <c r="E118" i="8" s="1"/>
  <c r="AM118" i="8" s="1"/>
  <c r="E23" i="6" s="1"/>
  <c r="AM117" i="8"/>
  <c r="AM381" i="9"/>
  <c r="AM41" i="8"/>
  <c r="E12" i="6" s="1"/>
  <c r="AM108" i="9"/>
  <c r="AM76" i="8"/>
  <c r="E17" i="6" s="1"/>
  <c r="AM233" i="9"/>
  <c r="AM19" i="8"/>
  <c r="I33" i="9"/>
  <c r="I20" i="8" s="1"/>
  <c r="I32" i="9"/>
  <c r="AM31" i="9"/>
  <c r="E22" i="6"/>
  <c r="AM32" i="9" l="1"/>
  <c r="AM20" i="8"/>
  <c r="AM194" i="8" s="1"/>
  <c r="AM193" i="8"/>
  <c r="F20" i="7" s="1"/>
  <c r="AM383" i="9"/>
  <c r="AM33" i="9"/>
  <c r="E9" i="6" l="1"/>
  <c r="E34" i="6" s="1"/>
</calcChain>
</file>

<file path=xl/sharedStrings.xml><?xml version="1.0" encoding="utf-8"?>
<sst xmlns="http://schemas.openxmlformats.org/spreadsheetml/2006/main" count="929" uniqueCount="111">
  <si>
    <t>Faiz Bitiş Tarihi</t>
  </si>
  <si>
    <t>Damga Vergisi Oranı</t>
  </si>
  <si>
    <t>SGK İşçi Oranı (sadece 4/B)</t>
  </si>
  <si>
    <t>Dönem Başlangıç</t>
  </si>
  <si>
    <t>Dönem Bitiş</t>
  </si>
  <si>
    <t>Memur Aylık Katsayısı</t>
  </si>
  <si>
    <t>Ad Soyad</t>
  </si>
  <si>
    <t>Ay</t>
  </si>
  <si>
    <t>Katsayı</t>
  </si>
  <si>
    <t>SGK Kesintisi (4/B)</t>
  </si>
  <si>
    <t>Faiz Bitiş</t>
  </si>
  <si>
    <t>Faiz Başlangıç</t>
  </si>
  <si>
    <t>%9 Gün</t>
  </si>
  <si>
    <t>%24 Gün</t>
  </si>
  <si>
    <t>Faiz Oranı</t>
  </si>
  <si>
    <t>Anapara (Brüt) + Faiz Toplamı</t>
  </si>
  <si>
    <t>Ödenecek Toplam (Net + Faiz)</t>
  </si>
  <si>
    <t>Brüt Kontrol Ödemesi</t>
  </si>
  <si>
    <t>Damga 
Vergisi</t>
  </si>
  <si>
    <t>Net 
(Faiz Öncesi)</t>
  </si>
  <si>
    <t>Gün 
Sayısı</t>
  </si>
  <si>
    <t>Faiz Tutarı (Net üzerinden)</t>
  </si>
  <si>
    <t>Sıra No</t>
  </si>
  <si>
    <t>TC Kimlik No</t>
  </si>
  <si>
    <t>İban</t>
  </si>
  <si>
    <t>Net Ödeme (₺)</t>
  </si>
  <si>
    <t>TOPLAM</t>
  </si>
  <si>
    <t xml:space="preserve">        HARCAMA TALİMATI</t>
  </si>
  <si>
    <t xml:space="preserve">SAYI : </t>
  </si>
  <si>
    <t>Y A P I L A C A K    H A R C A M A N I N</t>
  </si>
  <si>
    <t>Gerekçesi ve Hukuki Dayanağı</t>
  </si>
  <si>
    <t>2006/10344 Sayılı Bakanlar Kururu Kararı</t>
  </si>
  <si>
    <t>Konusu/Nev'i</t>
  </si>
  <si>
    <t>Niteliği</t>
  </si>
  <si>
    <t>Miktarı</t>
  </si>
  <si>
    <t>Gerçekleştirme Süresi</t>
  </si>
  <si>
    <t>Tutarı veya Belirlenmişse Yaklaşık Bedeli</t>
  </si>
  <si>
    <t>Mevcuutur</t>
  </si>
  <si>
    <t>Kullanılabilir Ödenek Tutarı</t>
  </si>
  <si>
    <t>Mevcuttur</t>
  </si>
  <si>
    <t>Ödeneğin Bütçe Tertibi</t>
  </si>
  <si>
    <t>39.108.563.653.23.67.01.01.01.20.01</t>
  </si>
  <si>
    <t>AÇIKLAMALAR</t>
  </si>
  <si>
    <t>Yukarıda belirtilen harcamanın yaptırılması hususunda olurlarınıza arz ederim.</t>
  </si>
  <si>
    <t xml:space="preserve">                      OLUR</t>
  </si>
  <si>
    <t>Teklif Eden Yetkilinin</t>
  </si>
  <si>
    <t xml:space="preserve">              Harcama Yetkilisi</t>
  </si>
  <si>
    <t xml:space="preserve">   İmzası       :</t>
  </si>
  <si>
    <t xml:space="preserve">   İmzası        :</t>
  </si>
  <si>
    <t xml:space="preserve">   Adı Soyadı  : </t>
  </si>
  <si>
    <t>AY</t>
  </si>
  <si>
    <t>Gelir Vergisi % 15</t>
  </si>
  <si>
    <t>Yıl</t>
  </si>
  <si>
    <t>ADI SOYADI</t>
  </si>
  <si>
    <t>Buradaki bilgiler hesaplamada esas alınır dikkatli giriniz!!!!!!!!!!!!</t>
  </si>
  <si>
    <t>SIRA</t>
  </si>
  <si>
    <t>KATSAYI</t>
  </si>
  <si>
    <t>Günlük Gösterge Puanı</t>
  </si>
  <si>
    <t>Faiz %9 Gün</t>
  </si>
  <si>
    <t>Faiz %24 Gün</t>
  </si>
  <si>
    <t>Tarih:</t>
  </si>
  <si>
    <t>T.C</t>
  </si>
  <si>
    <t>S.NO</t>
  </si>
  <si>
    <t>T.C NO</t>
  </si>
  <si>
    <t>***Ödeme tarihine göre değişiklik yapılabilir</t>
  </si>
  <si>
    <t>***Gelir Vergisi %15 baz alınmıştır isterseniz Ayarlar  Sayfasından 20 yapabilirsiniz.</t>
  </si>
  <si>
    <t xml:space="preserve">           2006/10344 Sayılı Bakanlar Kururu Kararı  Devlet Memurlarına Ödenecek Zam ve Tazminatlara ilişkin karar uyarınca Özel Hizmet Tazminatı II Sayılı Cetvel E bendi Teknik Hizmetler sınıfı 6. maddesi gereği   Bakanlar Kurulu Kararı ile   Teknik Hizmetler sınıfı kadrolarında  fiilen çalışanlar için geçmişe dönük ödenmeyen Ek Özel Hizmet Tazminatlarının Danıştay 12. Dairesi nezdinde açılan dava sonucunda Danıştay 12. Dairesi tarafından (Esas No: 2023/1980, Karar No:2025/3371) “Tarım ve Orman Bakanlığı Rehberlik ve Teftiş Başkanlığının, Bakan oluruyla yürürlüğe konulan 15/02/2023 tarih ve 238/31 sayılı Genel Yazısı'nın, kontrol hizmetleri ilave ödemesiyle ilgili hususları düzenleyen (3) numaralı maddesinin (b) bendindeki, “ek özel hizmet (arazi) tazminatından yararlanılan günler için kontrol hizmetleri ilave ödemesinin yapılmaması” ibaresinin İPTALİNE Karar verilmiştir. Bu nedenle Kontrol Görevi ve Ek Özel Hizmet Tazminaatının Faizli olarak dilekçe ile talep edene Faizli olarak, Faizsiz olarak dilekçe ile talep edene faizsiz olarak ödenmesi hususunu;</t>
  </si>
  <si>
    <t>Gerçekleştirme Görevlisi</t>
  </si>
  <si>
    <t>2023-2024-2025 Yılı Kontrol Görevi Ödemesi</t>
  </si>
  <si>
    <t>ÖDEME TİPİ SEÇİNİZ</t>
  </si>
  <si>
    <t>BÜRÜT KONTROL GÖREVİ ÖDEMESİ GENEL TOPLAMI</t>
  </si>
  <si>
    <t>DAMGA VERGİSİ GENEL TOPLAMI</t>
  </si>
  <si>
    <t>FAİZ ÖNCESİ NET ÖDEME GENEL TOPLAM</t>
  </si>
  <si>
    <t>FAİZ TUTRI GENEL TOPLAM</t>
  </si>
  <si>
    <t>ÖDENECEK NET (FAİZ+ NET) GENEL TOPLAM</t>
  </si>
  <si>
    <t>MART</t>
  </si>
  <si>
    <t>NİSAN</t>
  </si>
  <si>
    <t>MAYIS</t>
  </si>
  <si>
    <t>HAZİRAN</t>
  </si>
  <si>
    <t>TEMMUZ</t>
  </si>
  <si>
    <t>AĞUSTOS</t>
  </si>
  <si>
    <t>EYLÜL</t>
  </si>
  <si>
    <t>EKİM</t>
  </si>
  <si>
    <t>KASIM</t>
  </si>
  <si>
    <t>ARALIK</t>
  </si>
  <si>
    <t>OCAK</t>
  </si>
  <si>
    <t>ŞUBAT</t>
  </si>
  <si>
    <t>IBAN</t>
  </si>
  <si>
    <t>ÇİVRİL</t>
  </si>
  <si>
    <t>GERİYE DÖNÜK EK ÖZEL HİZMET TAZMİNATI BANKA LİSTESİ DÖKÜMÜ</t>
  </si>
  <si>
    <t>Harcama Yetkilisi</t>
  </si>
  <si>
    <t>Adı Soyadı:</t>
  </si>
  <si>
    <t>İmza:</t>
  </si>
  <si>
    <t>İLÇE ADI:</t>
  </si>
  <si>
    <t>ÖDEME TARİHİ:</t>
  </si>
  <si>
    <t>***HESAPLAMA TABLOLARINA DOKUNMANIZ FORMÜLLERİ BOZABİLİR SADECE BU SAYFAYA BİLGİ GİŞMENİZ YETERLİ!!!</t>
  </si>
  <si>
    <t>GERÇEKLEŞTİRME GÖR:</t>
  </si>
  <si>
    <t>HARCAMA YETKİLİSİ:</t>
  </si>
  <si>
    <t>ÜNVANI:</t>
  </si>
  <si>
    <t>ÖDEME TİPİ SEÇİNİZ:</t>
  </si>
  <si>
    <t>VERGİ ORANI</t>
  </si>
  <si>
    <t>Ünvanı:</t>
  </si>
  <si>
    <t>Adı Soydı:</t>
  </si>
  <si>
    <t>Mutemet</t>
  </si>
  <si>
    <t>MUTEMET:</t>
  </si>
  <si>
    <t>** Fazla kişi olan Satırlarıgizleyerek yazdırabilirsiniz</t>
  </si>
  <si>
    <t>Gerçekleştirme Görevlisi Ünvanı</t>
  </si>
  <si>
    <t>Gerçekleştirme Görevlisi Adı Soyad</t>
  </si>
  <si>
    <t xml:space="preserve">   Ünvanı       : </t>
  </si>
  <si>
    <t>FAİZLİ</t>
  </si>
  <si>
    <t>** BU BORDRODA FAİZDEN KESİNTİ YAPILMAMAKTADIR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</si>
</sst>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0.00000"/>
    <numFmt numFmtId="165" formatCode="0.000000"/>
    <numFmt numFmtId="166" formatCode="yyyy\-mm"/>
    <numFmt numFmtId="167" formatCode="[$₺-1E0000]\ #,##0.00"/>
    <numFmt numFmtId="168" formatCode="#,##0;[Red]#,##0"/>
    <numFmt numFmtId="169" formatCode="&quot;₺&quot;#,##0.00"/>
  </numFmts>
  <fonts count="17" x14ac:knownFonts="1">
    <font>
      <sz val="11"/>
      <color theme="1"/>
      <name val="Calibri"/>
      <family val="2"/>
      <scheme val="minor"/>
    </font>
    <font>
      <sz val="11"/>
      <color theme="1"/>
      <name val="Calibri"/>
      <family val="2"/>
      <scheme val="minor"/>
    </font>
    <font>
      <b/>
      <sz val="11"/>
      <color theme="1"/>
      <name val="Calibri"/>
      <family val="2"/>
      <charset val="162"/>
      <scheme val="minor"/>
    </font>
    <font>
      <b/>
      <sz val="11"/>
      <color rgb="FFFFFFFF"/>
      <name val="Calibri"/>
      <family val="2"/>
      <charset val="162"/>
    </font>
    <font>
      <sz val="10"/>
      <name val="Arial Tur"/>
      <charset val="162"/>
    </font>
    <font>
      <sz val="12"/>
      <name val="Times New Roman Tur"/>
      <family val="1"/>
      <charset val="162"/>
    </font>
    <font>
      <sz val="10"/>
      <name val="Times New Roman Tur"/>
      <family val="1"/>
      <charset val="162"/>
    </font>
    <font>
      <sz val="11"/>
      <name val="Times New Roman Tur"/>
      <family val="1"/>
      <charset val="162"/>
    </font>
    <font>
      <sz val="10"/>
      <name val="Times New Roman Tur"/>
      <charset val="162"/>
    </font>
    <font>
      <b/>
      <sz val="10"/>
      <name val="Times New Roman Tur"/>
      <charset val="162"/>
    </font>
    <font>
      <sz val="8"/>
      <name val="Calibri"/>
      <family val="2"/>
      <scheme val="minor"/>
    </font>
    <font>
      <b/>
      <sz val="11"/>
      <color rgb="FFFF0000"/>
      <name val="Calibri"/>
      <family val="2"/>
      <charset val="162"/>
      <scheme val="minor"/>
    </font>
    <font>
      <b/>
      <sz val="12"/>
      <color theme="1"/>
      <name val="Calibri"/>
      <family val="2"/>
      <charset val="162"/>
      <scheme val="minor"/>
    </font>
    <font>
      <b/>
      <sz val="20"/>
      <color rgb="FFFF0000"/>
      <name val="Calibri"/>
      <family val="2"/>
      <charset val="162"/>
      <scheme val="minor"/>
    </font>
    <font>
      <u/>
      <sz val="11"/>
      <color theme="1"/>
      <name val="Calibri"/>
      <family val="2"/>
      <scheme val="minor"/>
    </font>
    <font>
      <b/>
      <sz val="11"/>
      <color rgb="FFFF0000"/>
      <name val="Calibri"/>
      <family val="2"/>
      <scheme val="minor"/>
    </font>
    <font>
      <sz val="11"/>
      <color rgb="FFFF0000"/>
      <name val="Calibri"/>
      <family val="2"/>
      <scheme val="minor"/>
    </font>
  </fonts>
  <fills count="7">
    <fill>
      <patternFill patternType="none"/>
    </fill>
    <fill>
      <patternFill patternType="gray125"/>
    </fill>
    <fill>
      <patternFill patternType="solid">
        <fgColor rgb="FF1F4E79"/>
      </patternFill>
    </fill>
    <fill>
      <patternFill patternType="solid">
        <fgColor indexed="9"/>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s>
  <borders count="61">
    <border>
      <left/>
      <right/>
      <top/>
      <bottom/>
      <diagonal/>
    </border>
    <border>
      <left/>
      <right/>
      <top/>
      <bottom style="thin">
        <color rgb="FFA0A0A0"/>
      </bottom>
      <diagonal/>
    </border>
    <border>
      <left style="thin">
        <color rgb="FFA0A0A0"/>
      </left>
      <right style="thin">
        <color rgb="FFA0A0A0"/>
      </right>
      <top style="thin">
        <color rgb="FFA0A0A0"/>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0" fontId="4" fillId="0" borderId="0"/>
  </cellStyleXfs>
  <cellXfs count="386">
    <xf numFmtId="0" fontId="0" fillId="0" borderId="0" xfId="0"/>
    <xf numFmtId="0" fontId="6" fillId="0" borderId="0" xfId="2" applyFont="1"/>
    <xf numFmtId="0" fontId="6" fillId="3" borderId="4" xfId="2" applyFont="1" applyFill="1" applyBorder="1" applyAlignment="1">
      <alignment horizontal="center"/>
    </xf>
    <xf numFmtId="0" fontId="6" fillId="3" borderId="5" xfId="2" applyFont="1" applyFill="1" applyBorder="1" applyAlignment="1">
      <alignment horizontal="center"/>
    </xf>
    <xf numFmtId="0" fontId="6" fillId="3" borderId="6" xfId="2" applyFont="1" applyFill="1" applyBorder="1"/>
    <xf numFmtId="0" fontId="5" fillId="3" borderId="0" xfId="2" applyFont="1" applyFill="1" applyAlignment="1">
      <alignment horizontal="center" vertical="center"/>
    </xf>
    <xf numFmtId="0" fontId="6" fillId="3" borderId="7" xfId="2" applyFont="1" applyFill="1" applyBorder="1" applyAlignment="1">
      <alignment horizontal="center"/>
    </xf>
    <xf numFmtId="0" fontId="6" fillId="3" borderId="0" xfId="2" applyFont="1" applyFill="1" applyAlignment="1">
      <alignment horizontal="center"/>
    </xf>
    <xf numFmtId="0" fontId="6" fillId="3" borderId="8" xfId="2" applyFont="1" applyFill="1" applyBorder="1"/>
    <xf numFmtId="0" fontId="7" fillId="3" borderId="13" xfId="2" applyFont="1" applyFill="1" applyBorder="1"/>
    <xf numFmtId="0" fontId="7" fillId="3" borderId="10" xfId="2" applyFont="1" applyFill="1" applyBorder="1"/>
    <xf numFmtId="0" fontId="7" fillId="3" borderId="14" xfId="2" applyFont="1" applyFill="1" applyBorder="1"/>
    <xf numFmtId="0" fontId="6" fillId="3" borderId="13" xfId="2" applyFont="1" applyFill="1" applyBorder="1"/>
    <xf numFmtId="0" fontId="6" fillId="3" borderId="10" xfId="2" applyFont="1" applyFill="1" applyBorder="1"/>
    <xf numFmtId="0" fontId="6" fillId="3" borderId="11" xfId="2" applyFont="1" applyFill="1" applyBorder="1"/>
    <xf numFmtId="0" fontId="6" fillId="3" borderId="4" xfId="2" applyFont="1" applyFill="1" applyBorder="1"/>
    <xf numFmtId="0" fontId="6" fillId="3" borderId="5" xfId="2" applyFont="1" applyFill="1" applyBorder="1"/>
    <xf numFmtId="0" fontId="6" fillId="3" borderId="27" xfId="2" applyFont="1" applyFill="1" applyBorder="1"/>
    <xf numFmtId="0" fontId="6" fillId="3" borderId="18" xfId="2" applyFont="1" applyFill="1" applyBorder="1"/>
    <xf numFmtId="0" fontId="6" fillId="3" borderId="0" xfId="2" applyFont="1" applyFill="1"/>
    <xf numFmtId="0" fontId="6" fillId="3" borderId="7" xfId="2" applyFont="1" applyFill="1" applyBorder="1" applyAlignment="1">
      <alignment vertical="top" wrapText="1"/>
    </xf>
    <xf numFmtId="0" fontId="6" fillId="3" borderId="0" xfId="2" applyFont="1" applyFill="1" applyAlignment="1">
      <alignment vertical="top" wrapText="1"/>
    </xf>
    <xf numFmtId="0" fontId="6" fillId="3" borderId="7" xfId="2" applyFont="1" applyFill="1" applyBorder="1"/>
    <xf numFmtId="0" fontId="7" fillId="3" borderId="7" xfId="2" applyFont="1" applyFill="1" applyBorder="1"/>
    <xf numFmtId="0" fontId="7" fillId="3" borderId="18" xfId="2" applyFont="1" applyFill="1" applyBorder="1"/>
    <xf numFmtId="0" fontId="6" fillId="3" borderId="7" xfId="2" applyFont="1" applyFill="1" applyBorder="1" applyAlignment="1">
      <alignment horizontal="left"/>
    </xf>
    <xf numFmtId="0" fontId="6" fillId="3" borderId="0" xfId="2" applyFont="1" applyFill="1" applyAlignment="1">
      <alignment horizontal="left"/>
    </xf>
    <xf numFmtId="0" fontId="6" fillId="3" borderId="24" xfId="2" applyFont="1" applyFill="1" applyBorder="1"/>
    <xf numFmtId="0" fontId="6" fillId="3" borderId="25" xfId="2" applyFont="1" applyFill="1" applyBorder="1"/>
    <xf numFmtId="0" fontId="6" fillId="3" borderId="29" xfId="2" applyFont="1" applyFill="1" applyBorder="1"/>
    <xf numFmtId="0" fontId="6" fillId="3" borderId="26" xfId="2" applyFont="1" applyFill="1" applyBorder="1"/>
    <xf numFmtId="0" fontId="6" fillId="0" borderId="18" xfId="2" applyFont="1" applyBorder="1"/>
    <xf numFmtId="0" fontId="0" fillId="0" borderId="0" xfId="0" applyAlignment="1">
      <alignment wrapText="1"/>
    </xf>
    <xf numFmtId="0" fontId="2" fillId="0" borderId="0" xfId="0" applyFont="1"/>
    <xf numFmtId="0" fontId="0" fillId="0" borderId="33" xfId="0" applyBorder="1"/>
    <xf numFmtId="165" fontId="0" fillId="0" borderId="7" xfId="0" applyNumberFormat="1" applyBorder="1"/>
    <xf numFmtId="165" fontId="0" fillId="0" borderId="0" xfId="0" applyNumberFormat="1"/>
    <xf numFmtId="165" fontId="0" fillId="0" borderId="8" xfId="0" applyNumberFormat="1" applyBorder="1"/>
    <xf numFmtId="167" fontId="0" fillId="0" borderId="7" xfId="0" applyNumberFormat="1" applyBorder="1"/>
    <xf numFmtId="167" fontId="0" fillId="0" borderId="0" xfId="0" applyNumberFormat="1"/>
    <xf numFmtId="167" fontId="0" fillId="0" borderId="8" xfId="0" applyNumberFormat="1" applyBorder="1"/>
    <xf numFmtId="14" fontId="0" fillId="0" borderId="7" xfId="0" applyNumberFormat="1" applyBorder="1"/>
    <xf numFmtId="14" fontId="0" fillId="0" borderId="0" xfId="0" applyNumberFormat="1"/>
    <xf numFmtId="14" fontId="0" fillId="0" borderId="8" xfId="0" applyNumberFormat="1" applyBorder="1"/>
    <xf numFmtId="0" fontId="0" fillId="0" borderId="7" xfId="0" applyBorder="1"/>
    <xf numFmtId="0" fontId="0" fillId="0" borderId="8" xfId="0" applyBorder="1"/>
    <xf numFmtId="10" fontId="0" fillId="0" borderId="7" xfId="0" applyNumberFormat="1" applyBorder="1"/>
    <xf numFmtId="10" fontId="0" fillId="0" borderId="0" xfId="0" applyNumberFormat="1"/>
    <xf numFmtId="10" fontId="0" fillId="0" borderId="8" xfId="0" applyNumberFormat="1" applyBorder="1"/>
    <xf numFmtId="167" fontId="0" fillId="0" borderId="44" xfId="0" applyNumberFormat="1" applyBorder="1"/>
    <xf numFmtId="0" fontId="0" fillId="0" borderId="10" xfId="0" applyBorder="1" applyAlignment="1">
      <alignment horizontal="left"/>
    </xf>
    <xf numFmtId="0" fontId="2" fillId="0" borderId="44" xfId="0" applyFont="1" applyBorder="1" applyAlignment="1">
      <alignment vertical="center"/>
    </xf>
    <xf numFmtId="0" fontId="2" fillId="0" borderId="22" xfId="0" applyFont="1" applyBorder="1" applyAlignment="1">
      <alignment vertical="center"/>
    </xf>
    <xf numFmtId="0" fontId="0" fillId="0" borderId="0" xfId="0" applyAlignment="1">
      <alignment horizontal="left"/>
    </xf>
    <xf numFmtId="0" fontId="0" fillId="0" borderId="51" xfId="0" applyBorder="1" applyAlignment="1">
      <alignment horizontal="left"/>
    </xf>
    <xf numFmtId="167" fontId="0" fillId="0" borderId="45" xfId="0" applyNumberFormat="1" applyBorder="1"/>
    <xf numFmtId="0" fontId="2" fillId="0" borderId="46" xfId="0" applyFont="1" applyBorder="1"/>
    <xf numFmtId="0" fontId="2" fillId="0" borderId="47" xfId="0" applyFont="1" applyBorder="1"/>
    <xf numFmtId="0" fontId="2" fillId="0" borderId="48" xfId="0" applyFont="1" applyBorder="1"/>
    <xf numFmtId="0" fontId="2" fillId="0" borderId="53" xfId="0" applyFont="1" applyBorder="1"/>
    <xf numFmtId="0" fontId="2" fillId="0" borderId="15" xfId="0" applyFont="1" applyBorder="1"/>
    <xf numFmtId="0" fontId="0" fillId="4" borderId="5" xfId="0" applyFill="1" applyBorder="1" applyAlignment="1">
      <alignment horizontal="left"/>
    </xf>
    <xf numFmtId="166" fontId="0" fillId="4" borderId="30" xfId="0" applyNumberFormat="1" applyFill="1" applyBorder="1"/>
    <xf numFmtId="166" fontId="0" fillId="4" borderId="31" xfId="0" applyNumberFormat="1" applyFill="1" applyBorder="1"/>
    <xf numFmtId="166" fontId="0" fillId="4" borderId="32" xfId="0" applyNumberFormat="1" applyFill="1" applyBorder="1"/>
    <xf numFmtId="166" fontId="0" fillId="4" borderId="52" xfId="0" applyNumberFormat="1" applyFill="1" applyBorder="1"/>
    <xf numFmtId="166" fontId="0" fillId="4" borderId="50" xfId="0" applyNumberFormat="1" applyFill="1" applyBorder="1"/>
    <xf numFmtId="0" fontId="2" fillId="4" borderId="40" xfId="0" applyFont="1" applyFill="1" applyBorder="1" applyAlignment="1">
      <alignment vertical="center"/>
    </xf>
    <xf numFmtId="0" fontId="0" fillId="0" borderId="31" xfId="0" applyBorder="1" applyAlignment="1">
      <alignment horizontal="left"/>
    </xf>
    <xf numFmtId="0" fontId="0" fillId="0" borderId="31" xfId="0" applyBorder="1"/>
    <xf numFmtId="0" fontId="2" fillId="0" borderId="32" xfId="0" applyFont="1" applyBorder="1" applyAlignment="1">
      <alignment vertical="center"/>
    </xf>
    <xf numFmtId="0" fontId="12" fillId="0" borderId="31" xfId="0" applyFont="1" applyBorder="1" applyAlignment="1">
      <alignment horizontal="center"/>
    </xf>
    <xf numFmtId="0" fontId="0" fillId="0" borderId="30" xfId="0" applyBorder="1"/>
    <xf numFmtId="0" fontId="0" fillId="0" borderId="14" xfId="0" applyBorder="1" applyAlignment="1">
      <alignment horizontal="left"/>
    </xf>
    <xf numFmtId="9" fontId="0" fillId="0" borderId="14" xfId="0" applyNumberFormat="1" applyBorder="1" applyAlignment="1">
      <alignment horizontal="left"/>
    </xf>
    <xf numFmtId="0" fontId="0" fillId="0" borderId="54" xfId="0" applyBorder="1" applyAlignment="1">
      <alignment horizontal="left"/>
    </xf>
    <xf numFmtId="0" fontId="12" fillId="0" borderId="36" xfId="0" applyFont="1" applyBorder="1" applyAlignment="1">
      <alignment horizontal="center"/>
    </xf>
    <xf numFmtId="0" fontId="12" fillId="0" borderId="3" xfId="0" applyFont="1" applyBorder="1" applyAlignment="1">
      <alignment horizontal="center"/>
    </xf>
    <xf numFmtId="0" fontId="12" fillId="0" borderId="36" xfId="0" applyFont="1" applyBorder="1" applyAlignment="1">
      <alignment horizontal="center" textRotation="90"/>
    </xf>
    <xf numFmtId="0" fontId="0" fillId="5" borderId="33" xfId="0" applyFill="1" applyBorder="1" applyProtection="1">
      <protection locked="0"/>
    </xf>
    <xf numFmtId="0" fontId="2" fillId="0" borderId="57" xfId="0" applyFont="1" applyBorder="1"/>
    <xf numFmtId="14" fontId="0" fillId="0" borderId="3" xfId="0" applyNumberFormat="1" applyBorder="1"/>
    <xf numFmtId="0" fontId="0" fillId="0" borderId="32" xfId="0" applyBorder="1"/>
    <xf numFmtId="14" fontId="0" fillId="0" borderId="33" xfId="0" applyNumberFormat="1" applyBorder="1"/>
    <xf numFmtId="165" fontId="0" fillId="0" borderId="34" xfId="0" applyNumberFormat="1" applyBorder="1"/>
    <xf numFmtId="14" fontId="0" fillId="0" borderId="35" xfId="0" applyNumberFormat="1" applyBorder="1"/>
    <xf numFmtId="14" fontId="0" fillId="0" borderId="36" xfId="0" applyNumberFormat="1" applyBorder="1"/>
    <xf numFmtId="165" fontId="0" fillId="0" borderId="37" xfId="0" applyNumberFormat="1" applyBorder="1"/>
    <xf numFmtId="14" fontId="0" fillId="0" borderId="32" xfId="0" applyNumberFormat="1" applyBorder="1"/>
    <xf numFmtId="164" fontId="0" fillId="0" borderId="34" xfId="0" applyNumberFormat="1" applyBorder="1"/>
    <xf numFmtId="10" fontId="0" fillId="0" borderId="34" xfId="0" applyNumberFormat="1" applyBorder="1"/>
    <xf numFmtId="9" fontId="0" fillId="0" borderId="35" xfId="0" applyNumberFormat="1" applyBorder="1"/>
    <xf numFmtId="10" fontId="0" fillId="0" borderId="37" xfId="0" applyNumberFormat="1" applyBorder="1"/>
    <xf numFmtId="0" fontId="0" fillId="0" borderId="0" xfId="0" applyProtection="1">
      <protection locked="0"/>
    </xf>
    <xf numFmtId="0" fontId="3" fillId="2" borderId="2" xfId="0" applyFont="1" applyFill="1" applyBorder="1" applyAlignment="1" applyProtection="1">
      <alignment horizontal="center" vertical="center" wrapText="1"/>
      <protection locked="0"/>
    </xf>
    <xf numFmtId="0" fontId="0" fillId="0" borderId="3" xfId="0" applyBorder="1" applyAlignment="1" applyProtection="1">
      <alignment horizontal="left" vertical="center"/>
      <protection locked="0"/>
    </xf>
    <xf numFmtId="0" fontId="0" fillId="0" borderId="3" xfId="0" applyBorder="1" applyAlignment="1">
      <alignment horizontal="center" vertical="center"/>
    </xf>
    <xf numFmtId="43" fontId="0" fillId="0" borderId="3" xfId="1" applyNumberFormat="1" applyFont="1" applyBorder="1" applyProtection="1"/>
    <xf numFmtId="43" fontId="0" fillId="0" borderId="3" xfId="0" applyNumberFormat="1" applyBorder="1"/>
    <xf numFmtId="0" fontId="0" fillId="0" borderId="0" xfId="0"/>
    <xf numFmtId="0" fontId="0" fillId="0" borderId="3" xfId="0" applyBorder="1" applyAlignment="1">
      <alignment horizontal="center" vertical="center"/>
    </xf>
    <xf numFmtId="0" fontId="2" fillId="5" borderId="59" xfId="0" applyFont="1" applyFill="1" applyBorder="1" applyProtection="1"/>
    <xf numFmtId="0" fontId="2" fillId="0" borderId="0" xfId="0" applyFont="1" applyAlignment="1"/>
    <xf numFmtId="2" fontId="0" fillId="0" borderId="34" xfId="0" applyNumberFormat="1" applyBorder="1"/>
    <xf numFmtId="2" fontId="0" fillId="0" borderId="37" xfId="0" applyNumberFormat="1" applyBorder="1"/>
    <xf numFmtId="0" fontId="11" fillId="0" borderId="0" xfId="0" applyFont="1" applyAlignment="1"/>
    <xf numFmtId="0" fontId="11" fillId="0" borderId="0" xfId="0" applyFont="1"/>
    <xf numFmtId="0" fontId="2" fillId="6" borderId="0" xfId="0" applyFont="1" applyFill="1" applyBorder="1"/>
    <xf numFmtId="0" fontId="2" fillId="6" borderId="0" xfId="0" applyFont="1" applyFill="1" applyBorder="1" applyProtection="1">
      <protection locked="0"/>
    </xf>
    <xf numFmtId="2" fontId="0" fillId="0" borderId="48" xfId="0" applyNumberFormat="1" applyBorder="1"/>
    <xf numFmtId="0" fontId="0" fillId="0" borderId="3" xfId="0" applyBorder="1" applyAlignment="1">
      <alignment horizontal="left"/>
    </xf>
    <xf numFmtId="9" fontId="0" fillId="0" borderId="3" xfId="0" applyNumberFormat="1" applyBorder="1" applyAlignment="1">
      <alignment horizontal="left"/>
    </xf>
    <xf numFmtId="0" fontId="0" fillId="0" borderId="47" xfId="0" applyBorder="1" applyAlignment="1">
      <alignment horizontal="left"/>
    </xf>
    <xf numFmtId="2" fontId="2" fillId="0" borderId="32" xfId="0" applyNumberFormat="1" applyFont="1" applyBorder="1"/>
    <xf numFmtId="2" fontId="2" fillId="0" borderId="34" xfId="0" applyNumberFormat="1" applyFont="1" applyBorder="1"/>
    <xf numFmtId="2" fontId="2" fillId="0" borderId="37" xfId="0" applyNumberFormat="1" applyFont="1" applyBorder="1"/>
    <xf numFmtId="0" fontId="2" fillId="0" borderId="60" xfId="0" applyFont="1" applyBorder="1" applyAlignment="1">
      <alignment horizontal="left"/>
    </xf>
    <xf numFmtId="0" fontId="2" fillId="0" borderId="55" xfId="0" applyFont="1" applyBorder="1" applyAlignment="1">
      <alignment horizontal="left"/>
    </xf>
    <xf numFmtId="0" fontId="2" fillId="0" borderId="0" xfId="0" applyFont="1" applyBorder="1" applyAlignment="1"/>
    <xf numFmtId="0" fontId="2" fillId="0" borderId="3" xfId="0" applyFont="1" applyBorder="1" applyAlignment="1">
      <alignment textRotation="90"/>
    </xf>
    <xf numFmtId="0" fontId="2" fillId="0" borderId="14" xfId="0" applyFont="1" applyBorder="1" applyAlignment="1">
      <alignment textRotation="90"/>
    </xf>
    <xf numFmtId="0" fontId="2" fillId="0" borderId="33" xfId="0" applyFont="1" applyBorder="1" applyAlignment="1">
      <alignment textRotation="90"/>
    </xf>
    <xf numFmtId="0" fontId="2" fillId="0" borderId="34" xfId="0" applyFont="1" applyBorder="1" applyAlignment="1">
      <alignment textRotation="90"/>
    </xf>
    <xf numFmtId="0" fontId="0" fillId="0" borderId="35" xfId="0" applyBorder="1"/>
    <xf numFmtId="0" fontId="2" fillId="5" borderId="59" xfId="0" applyFont="1" applyFill="1" applyBorder="1" applyAlignment="1"/>
    <xf numFmtId="0" fontId="0" fillId="0" borderId="0" xfId="0" applyAlignment="1" applyProtection="1">
      <alignment horizontal="center"/>
      <protection locked="0"/>
    </xf>
    <xf numFmtId="0" fontId="0" fillId="0" borderId="0" xfId="0" applyAlignment="1" applyProtection="1">
      <alignment horizontal="right"/>
      <protection locked="0"/>
    </xf>
    <xf numFmtId="0" fontId="2" fillId="0" borderId="57" xfId="0" applyFont="1" applyBorder="1" applyAlignment="1">
      <alignment horizontal="right"/>
    </xf>
    <xf numFmtId="0" fontId="0" fillId="5" borderId="3" xfId="0" applyFill="1" applyBorder="1"/>
    <xf numFmtId="0" fontId="0" fillId="5" borderId="13" xfId="0" applyFill="1" applyBorder="1"/>
    <xf numFmtId="0" fontId="0" fillId="5" borderId="34" xfId="0" applyFill="1" applyBorder="1"/>
    <xf numFmtId="0" fontId="0" fillId="5" borderId="36" xfId="0" applyFill="1" applyBorder="1"/>
    <xf numFmtId="0" fontId="0" fillId="5" borderId="43" xfId="0" applyFill="1" applyBorder="1"/>
    <xf numFmtId="0" fontId="0" fillId="5" borderId="37" xfId="0" applyFill="1" applyBorder="1"/>
    <xf numFmtId="0" fontId="0" fillId="5" borderId="14" xfId="0" applyFill="1" applyBorder="1"/>
    <xf numFmtId="0" fontId="0" fillId="5" borderId="33" xfId="0" applyFill="1" applyBorder="1"/>
    <xf numFmtId="0" fontId="0" fillId="5" borderId="54" xfId="0" applyFill="1" applyBorder="1"/>
    <xf numFmtId="0" fontId="0" fillId="5" borderId="35" xfId="0" applyFill="1" applyBorder="1"/>
    <xf numFmtId="0" fontId="2" fillId="0" borderId="0" xfId="0" applyFont="1" applyBorder="1" applyAlignment="1">
      <alignment horizontal="right" vertical="center"/>
    </xf>
    <xf numFmtId="0" fontId="2" fillId="0" borderId="0" xfId="0" applyFont="1" applyFill="1" applyBorder="1" applyAlignment="1"/>
    <xf numFmtId="0" fontId="0" fillId="0" borderId="0" xfId="0" applyFill="1"/>
    <xf numFmtId="0" fontId="2" fillId="0" borderId="0" xfId="0" applyFont="1" applyFill="1" applyBorder="1" applyAlignment="1">
      <alignment horizontal="right" vertical="center"/>
    </xf>
    <xf numFmtId="0" fontId="2" fillId="0" borderId="0"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xf>
    <xf numFmtId="0" fontId="14" fillId="0" borderId="0" xfId="0" applyFont="1" applyAlignment="1">
      <alignment horizontal="center"/>
    </xf>
    <xf numFmtId="0" fontId="14" fillId="0" borderId="0" xfId="0" applyFont="1" applyAlignment="1"/>
    <xf numFmtId="0" fontId="15" fillId="0" borderId="0" xfId="0" applyFont="1" applyFill="1" applyBorder="1" applyAlignment="1"/>
    <xf numFmtId="0" fontId="16" fillId="0" borderId="0" xfId="0" applyFont="1" applyFill="1"/>
    <xf numFmtId="0" fontId="15" fillId="0" borderId="0" xfId="0" applyFont="1" applyFill="1" applyBorder="1" applyAlignment="1">
      <alignment horizontal="right" vertical="center"/>
    </xf>
    <xf numFmtId="2" fontId="0" fillId="0" borderId="34" xfId="0" applyNumberFormat="1" applyBorder="1" applyAlignment="1">
      <alignment horizontal="center"/>
    </xf>
    <xf numFmtId="2" fontId="0" fillId="0" borderId="37" xfId="0" applyNumberFormat="1" applyBorder="1" applyAlignment="1">
      <alignment horizontal="center"/>
    </xf>
    <xf numFmtId="0" fontId="2" fillId="0" borderId="13" xfId="0" applyFont="1" applyBorder="1" applyAlignment="1">
      <alignment textRotation="90"/>
    </xf>
    <xf numFmtId="169" fontId="0" fillId="0" borderId="0" xfId="0" applyNumberFormat="1"/>
    <xf numFmtId="0" fontId="0" fillId="0" borderId="0" xfId="0" applyFont="1" applyAlignment="1">
      <alignment horizontal="center"/>
    </xf>
    <xf numFmtId="0" fontId="0" fillId="0" borderId="0" xfId="0" applyAlignment="1">
      <alignment horizontal="right"/>
    </xf>
    <xf numFmtId="49" fontId="0" fillId="0" borderId="0" xfId="0" applyNumberFormat="1" applyAlignment="1">
      <alignment horizontal="center"/>
    </xf>
    <xf numFmtId="0" fontId="0" fillId="0" borderId="0" xfId="0" applyAlignment="1">
      <alignment horizontal="center"/>
    </xf>
    <xf numFmtId="0" fontId="13" fillId="0" borderId="0" xfId="0" applyFont="1" applyBorder="1" applyAlignment="1">
      <alignment horizontal="center" vertical="center"/>
    </xf>
    <xf numFmtId="0" fontId="14" fillId="0" borderId="0" xfId="0" applyFont="1" applyAlignment="1">
      <alignment horizontal="center"/>
    </xf>
    <xf numFmtId="14" fontId="0" fillId="0" borderId="0" xfId="0" applyNumberFormat="1" applyAlignment="1">
      <alignment horizontal="center"/>
    </xf>
    <xf numFmtId="0" fontId="2" fillId="0" borderId="25" xfId="0" applyFont="1" applyBorder="1" applyAlignment="1">
      <alignment horizontal="center"/>
    </xf>
    <xf numFmtId="14" fontId="0" fillId="0" borderId="0" xfId="0" applyNumberFormat="1" applyFont="1" applyAlignment="1">
      <alignment horizontal="center"/>
    </xf>
    <xf numFmtId="0" fontId="2" fillId="0" borderId="56" xfId="0" applyFont="1" applyBorder="1" applyAlignment="1">
      <alignment horizontal="right" vertical="center"/>
    </xf>
    <xf numFmtId="0" fontId="2" fillId="0" borderId="51" xfId="0" applyFont="1" applyBorder="1" applyAlignment="1">
      <alignment horizontal="right" vertical="center"/>
    </xf>
    <xf numFmtId="0" fontId="2" fillId="0" borderId="54" xfId="0" applyFont="1" applyBorder="1" applyAlignment="1">
      <alignment horizontal="right" vertical="center"/>
    </xf>
    <xf numFmtId="0" fontId="2" fillId="5" borderId="50" xfId="0" applyFont="1" applyFill="1" applyBorder="1" applyAlignment="1">
      <alignment horizontal="center" vertical="center"/>
    </xf>
    <xf numFmtId="0" fontId="2" fillId="5" borderId="39" xfId="0" applyFont="1" applyFill="1" applyBorder="1" applyAlignment="1">
      <alignment horizontal="center" vertical="center"/>
    </xf>
    <xf numFmtId="0" fontId="2" fillId="5" borderId="60" xfId="0" applyFont="1" applyFill="1" applyBorder="1" applyAlignment="1">
      <alignment horizontal="center" vertical="center"/>
    </xf>
    <xf numFmtId="0" fontId="2" fillId="5" borderId="43" xfId="0" applyFont="1" applyFill="1" applyBorder="1" applyAlignment="1">
      <alignment horizontal="center" vertical="center"/>
    </xf>
    <xf numFmtId="0" fontId="2" fillId="5" borderId="51" xfId="0" applyFont="1" applyFill="1" applyBorder="1" applyAlignment="1">
      <alignment horizontal="center" vertical="center"/>
    </xf>
    <xf numFmtId="0" fontId="2" fillId="5" borderId="55" xfId="0" applyFont="1" applyFill="1" applyBorder="1" applyAlignment="1">
      <alignment horizontal="center" vertical="center"/>
    </xf>
    <xf numFmtId="0" fontId="2" fillId="0" borderId="38" xfId="0" applyFont="1" applyBorder="1" applyAlignment="1">
      <alignment horizontal="right" vertical="center"/>
    </xf>
    <xf numFmtId="0" fontId="2" fillId="0" borderId="39" xfId="0" applyFont="1" applyBorder="1" applyAlignment="1">
      <alignment horizontal="right" vertical="center"/>
    </xf>
    <xf numFmtId="0" fontId="2" fillId="0" borderId="52" xfId="0" applyFont="1" applyBorder="1" applyAlignment="1">
      <alignment horizontal="right" vertical="center"/>
    </xf>
    <xf numFmtId="0" fontId="2" fillId="0" borderId="30" xfId="0" applyFont="1" applyBorder="1" applyAlignment="1">
      <alignment horizontal="center" vertical="center"/>
    </xf>
    <xf numFmtId="0" fontId="2" fillId="0" borderId="33" xfId="0" applyFont="1" applyBorder="1" applyAlignment="1">
      <alignment horizontal="center" vertical="center"/>
    </xf>
    <xf numFmtId="0" fontId="2" fillId="0" borderId="31" xfId="0" applyFont="1" applyBorder="1" applyAlignment="1">
      <alignment horizontal="center" vertical="center"/>
    </xf>
    <xf numFmtId="0" fontId="2" fillId="0" borderId="3" xfId="0" applyFont="1" applyBorder="1" applyAlignment="1">
      <alignment horizontal="center" vertical="center"/>
    </xf>
    <xf numFmtId="0" fontId="2" fillId="0" borderId="50" xfId="0" applyFont="1" applyBorder="1" applyAlignment="1">
      <alignment horizontal="center" vertical="center"/>
    </xf>
    <xf numFmtId="0" fontId="2" fillId="0" borderId="13" xfId="0" applyFont="1" applyBorder="1" applyAlignment="1">
      <alignment horizontal="center" vertical="center"/>
    </xf>
    <xf numFmtId="0" fontId="2" fillId="0" borderId="30" xfId="0" applyFont="1" applyBorder="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2" fillId="0" borderId="52" xfId="0" applyFont="1" applyBorder="1" applyAlignment="1">
      <alignment horizontal="center"/>
    </xf>
    <xf numFmtId="0" fontId="2" fillId="0" borderId="50" xfId="0" applyFont="1" applyBorder="1" applyAlignment="1">
      <alignment horizontal="center"/>
    </xf>
    <xf numFmtId="0" fontId="2" fillId="0" borderId="27" xfId="0" applyFont="1" applyBorder="1" applyAlignment="1">
      <alignment horizontal="center" vertical="center"/>
    </xf>
    <xf numFmtId="0" fontId="2" fillId="0" borderId="19" xfId="0" applyFont="1" applyBorder="1" applyAlignment="1">
      <alignment horizontal="center" vertical="center"/>
    </xf>
    <xf numFmtId="0" fontId="2" fillId="0" borderId="30" xfId="0" applyFont="1" applyBorder="1" applyAlignment="1">
      <alignment horizontal="right" vertical="center"/>
    </xf>
    <xf numFmtId="0" fontId="2" fillId="0" borderId="31" xfId="0" applyFont="1" applyBorder="1" applyAlignment="1">
      <alignment horizontal="right" vertical="center"/>
    </xf>
    <xf numFmtId="0" fontId="2" fillId="0" borderId="35" xfId="0" applyFont="1" applyBorder="1" applyAlignment="1">
      <alignment horizontal="right" vertical="center"/>
    </xf>
    <xf numFmtId="0" fontId="2" fillId="0" borderId="36" xfId="0" applyFont="1" applyBorder="1" applyAlignment="1">
      <alignment horizontal="right" vertical="center"/>
    </xf>
    <xf numFmtId="14" fontId="2" fillId="5" borderId="31" xfId="0" applyNumberFormat="1" applyFont="1" applyFill="1" applyBorder="1" applyAlignment="1">
      <alignment horizontal="center" vertical="center"/>
    </xf>
    <xf numFmtId="0" fontId="2" fillId="5" borderId="31" xfId="0" applyFont="1" applyFill="1" applyBorder="1" applyAlignment="1">
      <alignment horizontal="center" vertical="center"/>
    </xf>
    <xf numFmtId="0" fontId="2" fillId="5" borderId="32" xfId="0" applyFont="1" applyFill="1" applyBorder="1" applyAlignment="1">
      <alignment horizontal="center" vertical="center"/>
    </xf>
    <xf numFmtId="0" fontId="2" fillId="5" borderId="36" xfId="0" applyFont="1" applyFill="1" applyBorder="1" applyAlignment="1">
      <alignment horizontal="center" vertical="center"/>
    </xf>
    <xf numFmtId="0" fontId="2" fillId="5" borderId="37" xfId="0" applyFont="1" applyFill="1" applyBorder="1" applyAlignment="1">
      <alignment horizontal="center" vertical="center"/>
    </xf>
    <xf numFmtId="0" fontId="2" fillId="0" borderId="40" xfId="0" applyFont="1" applyBorder="1" applyAlignment="1">
      <alignment horizontal="right" vertical="center"/>
    </xf>
    <xf numFmtId="0" fontId="2" fillId="0" borderId="42" xfId="0" applyFont="1" applyBorder="1" applyAlignment="1">
      <alignment horizontal="right" vertical="center"/>
    </xf>
    <xf numFmtId="0" fontId="2" fillId="5" borderId="5" xfId="0" applyFont="1" applyFill="1" applyBorder="1" applyAlignment="1" applyProtection="1">
      <alignment horizontal="center" vertical="center"/>
      <protection locked="0"/>
    </xf>
    <xf numFmtId="0" fontId="2" fillId="5" borderId="6" xfId="0" applyFont="1" applyFill="1" applyBorder="1" applyAlignment="1" applyProtection="1">
      <alignment horizontal="center" vertical="center"/>
      <protection locked="0"/>
    </xf>
    <xf numFmtId="0" fontId="2" fillId="5" borderId="25" xfId="0" applyFont="1" applyFill="1" applyBorder="1" applyAlignment="1" applyProtection="1">
      <alignment horizontal="center" vertical="center"/>
      <protection locked="0"/>
    </xf>
    <xf numFmtId="0" fontId="2" fillId="5" borderId="26" xfId="0" applyFont="1" applyFill="1" applyBorder="1" applyAlignment="1" applyProtection="1">
      <alignment horizontal="center" vertical="center"/>
      <protection locked="0"/>
    </xf>
    <xf numFmtId="0" fontId="2" fillId="6" borderId="30" xfId="0" applyFont="1" applyFill="1" applyBorder="1" applyAlignment="1">
      <alignment horizontal="center" vertical="center" wrapText="1"/>
    </xf>
    <xf numFmtId="0" fontId="2" fillId="6" borderId="31" xfId="0" applyFont="1" applyFill="1" applyBorder="1" applyAlignment="1">
      <alignment horizontal="center" vertical="center" wrapText="1"/>
    </xf>
    <xf numFmtId="0" fontId="2" fillId="6" borderId="35" xfId="0" applyFont="1" applyFill="1" applyBorder="1" applyAlignment="1">
      <alignment horizontal="center" vertical="center" wrapText="1"/>
    </xf>
    <xf numFmtId="0" fontId="2" fillId="6" borderId="36" xfId="0" applyFont="1" applyFill="1" applyBorder="1" applyAlignment="1">
      <alignment horizontal="center" vertical="center" wrapText="1"/>
    </xf>
    <xf numFmtId="0" fontId="2" fillId="5" borderId="27" xfId="0" applyFont="1" applyFill="1" applyBorder="1" applyAlignment="1">
      <alignment horizontal="center"/>
    </xf>
    <xf numFmtId="0" fontId="2" fillId="5" borderId="6" xfId="0" applyFont="1" applyFill="1" applyBorder="1" applyAlignment="1">
      <alignment horizontal="center"/>
    </xf>
    <xf numFmtId="0" fontId="2" fillId="5" borderId="29" xfId="0" applyFont="1" applyFill="1" applyBorder="1" applyAlignment="1">
      <alignment horizontal="center"/>
    </xf>
    <xf numFmtId="0" fontId="2" fillId="5" borderId="26" xfId="0" applyFont="1" applyFill="1" applyBorder="1" applyAlignment="1">
      <alignment horizontal="center"/>
    </xf>
    <xf numFmtId="0" fontId="0" fillId="0" borderId="0" xfId="0"/>
    <xf numFmtId="0" fontId="0" fillId="5" borderId="4" xfId="0" applyFill="1" applyBorder="1" applyAlignment="1" applyProtection="1">
      <alignment horizontal="center" vertical="center"/>
      <protection locked="0"/>
    </xf>
    <xf numFmtId="0" fontId="0" fillId="5" borderId="7" xfId="0" applyFill="1" applyBorder="1" applyAlignment="1" applyProtection="1">
      <alignment horizontal="center" vertical="center"/>
      <protection locked="0"/>
    </xf>
    <xf numFmtId="0" fontId="0" fillId="5" borderId="24" xfId="0" applyFill="1" applyBorder="1" applyAlignment="1" applyProtection="1">
      <alignment horizontal="center" vertical="center"/>
      <protection locked="0"/>
    </xf>
    <xf numFmtId="167" fontId="0" fillId="0" borderId="33" xfId="0" applyNumberFormat="1" applyBorder="1" applyAlignment="1">
      <alignment horizontal="center"/>
    </xf>
    <xf numFmtId="0" fontId="0" fillId="0" borderId="3" xfId="0" applyBorder="1" applyAlignment="1">
      <alignment horizontal="center"/>
    </xf>
    <xf numFmtId="167" fontId="0" fillId="0" borderId="35" xfId="0" applyNumberFormat="1" applyBorder="1" applyAlignment="1">
      <alignment horizontal="center"/>
    </xf>
    <xf numFmtId="0" fontId="0" fillId="0" borderId="36" xfId="0" applyBorder="1" applyAlignment="1">
      <alignment horizontal="center"/>
    </xf>
    <xf numFmtId="167" fontId="0" fillId="0" borderId="3" xfId="0" applyNumberFormat="1" applyBorder="1" applyAlignment="1">
      <alignment horizontal="center"/>
    </xf>
    <xf numFmtId="0" fontId="0" fillId="0" borderId="34" xfId="0" applyBorder="1" applyAlignment="1">
      <alignment horizontal="center"/>
    </xf>
    <xf numFmtId="0" fontId="0" fillId="0" borderId="13" xfId="0" applyBorder="1" applyAlignment="1">
      <alignment horizontal="center"/>
    </xf>
    <xf numFmtId="167" fontId="0" fillId="0" borderId="14" xfId="0" applyNumberFormat="1" applyBorder="1" applyAlignment="1">
      <alignment horizontal="center"/>
    </xf>
    <xf numFmtId="167" fontId="0" fillId="0" borderId="36" xfId="0" applyNumberFormat="1" applyBorder="1" applyAlignment="1">
      <alignment horizontal="center"/>
    </xf>
    <xf numFmtId="0" fontId="0" fillId="0" borderId="37" xfId="0" applyBorder="1" applyAlignment="1">
      <alignment horizontal="center"/>
    </xf>
    <xf numFmtId="0" fontId="0" fillId="0" borderId="43" xfId="0" applyBorder="1" applyAlignment="1">
      <alignment horizontal="center"/>
    </xf>
    <xf numFmtId="165" fontId="0" fillId="0" borderId="33" xfId="0" applyNumberFormat="1" applyBorder="1" applyAlignment="1">
      <alignment horizontal="center"/>
    </xf>
    <xf numFmtId="165" fontId="0" fillId="0" borderId="3" xfId="0" applyNumberFormat="1" applyBorder="1" applyAlignment="1">
      <alignment horizontal="center"/>
    </xf>
    <xf numFmtId="165" fontId="0" fillId="0" borderId="34" xfId="0" applyNumberFormat="1" applyBorder="1" applyAlignment="1">
      <alignment horizontal="center"/>
    </xf>
    <xf numFmtId="165" fontId="0" fillId="0" borderId="14" xfId="0" applyNumberFormat="1" applyBorder="1" applyAlignment="1">
      <alignment horizontal="center"/>
    </xf>
    <xf numFmtId="165" fontId="0" fillId="0" borderId="13" xfId="0" applyNumberFormat="1" applyBorder="1" applyAlignment="1">
      <alignment horizontal="center"/>
    </xf>
    <xf numFmtId="167" fontId="0" fillId="0" borderId="54" xfId="0" applyNumberFormat="1" applyBorder="1" applyAlignment="1">
      <alignment horizontal="center"/>
    </xf>
    <xf numFmtId="0" fontId="2" fillId="0" borderId="38" xfId="0" applyFont="1" applyBorder="1" applyAlignment="1">
      <alignment horizontal="center"/>
    </xf>
    <xf numFmtId="0" fontId="2" fillId="0" borderId="39" xfId="0" applyFont="1" applyBorder="1" applyAlignment="1">
      <alignment horizont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37" xfId="0" applyFont="1" applyBorder="1" applyAlignment="1">
      <alignment horizontal="center"/>
    </xf>
    <xf numFmtId="165" fontId="0" fillId="0" borderId="10" xfId="0" applyNumberFormat="1" applyBorder="1" applyAlignment="1">
      <alignment horizontal="center"/>
    </xf>
    <xf numFmtId="165" fontId="0" fillId="0" borderId="11" xfId="0" applyNumberFormat="1" applyBorder="1" applyAlignment="1">
      <alignment horizontal="center"/>
    </xf>
    <xf numFmtId="167" fontId="0" fillId="0" borderId="9" xfId="0" applyNumberFormat="1" applyBorder="1" applyAlignment="1">
      <alignment horizontal="center"/>
    </xf>
    <xf numFmtId="167" fontId="0" fillId="0" borderId="10" xfId="0" applyNumberFormat="1" applyBorder="1" applyAlignment="1">
      <alignment horizontal="center"/>
    </xf>
    <xf numFmtId="167" fontId="0" fillId="0" borderId="13" xfId="0" applyNumberFormat="1" applyBorder="1" applyAlignment="1">
      <alignment horizontal="center"/>
    </xf>
    <xf numFmtId="167" fontId="0" fillId="0" borderId="11" xfId="0" applyNumberFormat="1" applyBorder="1" applyAlignment="1">
      <alignment horizontal="center"/>
    </xf>
    <xf numFmtId="165" fontId="0" fillId="0" borderId="9" xfId="0" applyNumberFormat="1" applyBorder="1" applyAlignment="1">
      <alignment horizontal="center"/>
    </xf>
    <xf numFmtId="167" fontId="0" fillId="0" borderId="56" xfId="0" applyNumberFormat="1" applyBorder="1" applyAlignment="1">
      <alignment horizontal="center"/>
    </xf>
    <xf numFmtId="167" fontId="0" fillId="0" borderId="51" xfId="0" applyNumberFormat="1" applyBorder="1" applyAlignment="1">
      <alignment horizontal="center"/>
    </xf>
    <xf numFmtId="167" fontId="0" fillId="0" borderId="43" xfId="0" applyNumberFormat="1" applyBorder="1" applyAlignment="1">
      <alignment horizontal="center"/>
    </xf>
    <xf numFmtId="167" fontId="0" fillId="0" borderId="55" xfId="0" applyNumberFormat="1" applyBorder="1" applyAlignment="1">
      <alignment horizontal="center"/>
    </xf>
    <xf numFmtId="0" fontId="0" fillId="0" borderId="49"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0"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0" fontId="0" fillId="5" borderId="23" xfId="0" applyFill="1" applyBorder="1" applyAlignment="1" applyProtection="1">
      <alignment horizontal="center" vertical="center"/>
      <protection locked="0"/>
    </xf>
    <xf numFmtId="14" fontId="2" fillId="0" borderId="58" xfId="0" applyNumberFormat="1" applyFont="1" applyBorder="1" applyAlignment="1">
      <alignment horizontal="center"/>
    </xf>
    <xf numFmtId="14" fontId="2" fillId="0" borderId="59" xfId="0" applyNumberFormat="1" applyFont="1" applyBorder="1" applyAlignment="1">
      <alignment horizontal="center"/>
    </xf>
    <xf numFmtId="0" fontId="2" fillId="0" borderId="57" xfId="0" applyFont="1" applyBorder="1" applyAlignment="1">
      <alignment horizontal="center"/>
    </xf>
    <xf numFmtId="0" fontId="2" fillId="0" borderId="58" xfId="0" applyFont="1" applyBorder="1" applyAlignment="1">
      <alignment horizontal="center"/>
    </xf>
    <xf numFmtId="0" fontId="11" fillId="0" borderId="0" xfId="0" applyFont="1" applyAlignment="1">
      <alignment horizontal="center"/>
    </xf>
    <xf numFmtId="0" fontId="11" fillId="0" borderId="0" xfId="0" applyFont="1" applyAlignment="1">
      <alignment horizontal="left"/>
    </xf>
    <xf numFmtId="0" fontId="2" fillId="0" borderId="36" xfId="0" applyFont="1" applyBorder="1" applyAlignment="1">
      <alignment horizontal="center"/>
    </xf>
    <xf numFmtId="0" fontId="2" fillId="0" borderId="35" xfId="0" applyFont="1" applyBorder="1" applyAlignment="1">
      <alignment horizontal="center"/>
    </xf>
    <xf numFmtId="2" fontId="0" fillId="0" borderId="3" xfId="0" applyNumberFormat="1" applyBorder="1" applyAlignment="1">
      <alignment horizontal="center"/>
    </xf>
    <xf numFmtId="2" fontId="0" fillId="0" borderId="36" xfId="0" applyNumberFormat="1" applyBorder="1" applyAlignment="1">
      <alignment horizontal="center"/>
    </xf>
    <xf numFmtId="2" fontId="0" fillId="0" borderId="13" xfId="0" applyNumberFormat="1" applyBorder="1" applyAlignment="1">
      <alignment horizontal="center"/>
    </xf>
    <xf numFmtId="2" fontId="0" fillId="0" borderId="10" xfId="0" applyNumberFormat="1" applyBorder="1" applyAlignment="1">
      <alignment horizontal="center"/>
    </xf>
    <xf numFmtId="2" fontId="0" fillId="0" borderId="14" xfId="0" applyNumberFormat="1" applyBorder="1" applyAlignment="1">
      <alignment horizontal="center"/>
    </xf>
    <xf numFmtId="2" fontId="0" fillId="0" borderId="43" xfId="0" applyNumberFormat="1" applyBorder="1" applyAlignment="1">
      <alignment horizontal="center"/>
    </xf>
    <xf numFmtId="2" fontId="0" fillId="0" borderId="51" xfId="0" applyNumberFormat="1" applyBorder="1" applyAlignment="1">
      <alignment horizontal="center"/>
    </xf>
    <xf numFmtId="2" fontId="0" fillId="0" borderId="54" xfId="0" applyNumberFormat="1" applyBorder="1" applyAlignment="1">
      <alignment horizontal="center"/>
    </xf>
    <xf numFmtId="0" fontId="0" fillId="0" borderId="31" xfId="0" applyBorder="1" applyAlignment="1">
      <alignment horizontal="center" vertical="center"/>
    </xf>
    <xf numFmtId="0" fontId="0" fillId="0" borderId="3" xfId="0" applyBorder="1" applyAlignment="1">
      <alignment horizontal="center" vertical="center"/>
    </xf>
    <xf numFmtId="0" fontId="0" fillId="0" borderId="36" xfId="0" applyBorder="1" applyAlignment="1">
      <alignment horizontal="center" vertical="center"/>
    </xf>
    <xf numFmtId="0" fontId="0" fillId="0" borderId="38" xfId="0" applyBorder="1" applyAlignment="1">
      <alignment horizontal="center" vertical="center"/>
    </xf>
    <xf numFmtId="0" fontId="0" fillId="0" borderId="9" xfId="0" applyBorder="1" applyAlignment="1">
      <alignment horizontal="center" vertical="center"/>
    </xf>
    <xf numFmtId="0" fontId="0" fillId="0" borderId="12" xfId="0" applyBorder="1" applyAlignment="1">
      <alignment horizontal="center" vertical="center"/>
    </xf>
    <xf numFmtId="0" fontId="0" fillId="0" borderId="47" xfId="0" applyBorder="1" applyAlignment="1">
      <alignment horizontal="center" vertical="center"/>
    </xf>
    <xf numFmtId="0" fontId="12" fillId="0" borderId="3" xfId="0" applyFont="1" applyBorder="1" applyAlignment="1">
      <alignment horizontal="center"/>
    </xf>
    <xf numFmtId="0" fontId="2" fillId="0" borderId="36" xfId="0" applyFont="1" applyBorder="1" applyAlignment="1">
      <alignment horizontal="center" vertical="center"/>
    </xf>
    <xf numFmtId="2" fontId="0" fillId="0" borderId="47" xfId="0" applyNumberFormat="1" applyBorder="1" applyAlignment="1">
      <alignment horizontal="center"/>
    </xf>
    <xf numFmtId="0" fontId="2" fillId="0" borderId="35" xfId="0" applyFont="1" applyBorder="1" applyAlignment="1">
      <alignment horizontal="center" vertical="center"/>
    </xf>
    <xf numFmtId="0" fontId="12" fillId="0" borderId="32" xfId="0" applyFont="1" applyBorder="1" applyAlignment="1">
      <alignment horizontal="center" vertical="center"/>
    </xf>
    <xf numFmtId="0" fontId="12" fillId="0" borderId="34" xfId="0" applyFont="1" applyBorder="1" applyAlignment="1">
      <alignment horizontal="center" vertical="center"/>
    </xf>
    <xf numFmtId="0" fontId="12" fillId="0" borderId="37" xfId="0" applyFont="1" applyBorder="1" applyAlignment="1">
      <alignment horizontal="center" vertical="center"/>
    </xf>
    <xf numFmtId="0" fontId="12" fillId="0" borderId="31" xfId="0" applyFont="1" applyBorder="1" applyAlignment="1">
      <alignment horizontal="center"/>
    </xf>
    <xf numFmtId="0" fontId="0" fillId="0" borderId="46" xfId="0" applyBorder="1" applyAlignment="1">
      <alignment horizontal="center" vertical="center"/>
    </xf>
    <xf numFmtId="0" fontId="2" fillId="0" borderId="56" xfId="0" applyFont="1" applyBorder="1" applyAlignment="1">
      <alignment horizontal="right"/>
    </xf>
    <xf numFmtId="0" fontId="2" fillId="0" borderId="51" xfId="0" applyFont="1" applyBorder="1" applyAlignment="1">
      <alignment horizontal="right"/>
    </xf>
    <xf numFmtId="0" fontId="2" fillId="0" borderId="54" xfId="0" applyFont="1" applyBorder="1" applyAlignment="1">
      <alignment horizontal="right"/>
    </xf>
    <xf numFmtId="0" fontId="2" fillId="0" borderId="0" xfId="0" applyFont="1" applyAlignment="1">
      <alignment horizontal="center"/>
    </xf>
    <xf numFmtId="14" fontId="2" fillId="0" borderId="0" xfId="0" applyNumberFormat="1" applyFont="1" applyAlignment="1">
      <alignment horizontal="center"/>
    </xf>
    <xf numFmtId="0" fontId="2" fillId="0" borderId="30" xfId="0" applyFont="1" applyBorder="1" applyAlignment="1">
      <alignment horizontal="right"/>
    </xf>
    <xf numFmtId="0" fontId="2" fillId="0" borderId="31" xfId="0" applyFont="1" applyBorder="1" applyAlignment="1">
      <alignment horizontal="right"/>
    </xf>
    <xf numFmtId="0" fontId="2" fillId="0" borderId="33" xfId="0" applyFont="1" applyBorder="1" applyAlignment="1">
      <alignment horizontal="right"/>
    </xf>
    <xf numFmtId="0" fontId="2" fillId="0" borderId="3" xfId="0" applyFont="1" applyBorder="1" applyAlignment="1">
      <alignment horizontal="right"/>
    </xf>
    <xf numFmtId="0" fontId="12" fillId="0" borderId="0" xfId="0" applyFont="1" applyAlignment="1" applyProtection="1">
      <alignment horizontal="center" vertical="center"/>
    </xf>
    <xf numFmtId="0" fontId="0" fillId="0" borderId="3" xfId="0" applyBorder="1" applyAlignment="1" applyProtection="1">
      <alignment horizontal="center"/>
      <protection locked="0"/>
    </xf>
    <xf numFmtId="0" fontId="0" fillId="0" borderId="1" xfId="0" applyBorder="1" applyAlignment="1" applyProtection="1">
      <alignment horizontal="left"/>
      <protection locked="0"/>
    </xf>
    <xf numFmtId="0" fontId="0" fillId="0" borderId="0" xfId="0" applyAlignment="1" applyProtection="1">
      <alignment horizontal="left"/>
      <protection locked="0"/>
    </xf>
    <xf numFmtId="0" fontId="12" fillId="0" borderId="0" xfId="0" applyFont="1" applyAlignment="1" applyProtection="1">
      <alignment horizontal="center" vertical="center"/>
      <protection locked="0"/>
    </xf>
    <xf numFmtId="0" fontId="7" fillId="3" borderId="9" xfId="2" applyFont="1" applyFill="1" applyBorder="1" applyAlignment="1">
      <alignment horizontal="left"/>
    </xf>
    <xf numFmtId="0" fontId="7" fillId="3" borderId="10" xfId="2" applyFont="1" applyFill="1" applyBorder="1" applyAlignment="1">
      <alignment horizontal="left"/>
    </xf>
    <xf numFmtId="0" fontId="7" fillId="3" borderId="11" xfId="2" applyFont="1" applyFill="1" applyBorder="1" applyAlignment="1">
      <alignment horizontal="left"/>
    </xf>
    <xf numFmtId="0" fontId="6" fillId="3" borderId="9" xfId="2" applyFont="1" applyFill="1" applyBorder="1" applyAlignment="1">
      <alignment horizontal="left"/>
    </xf>
    <xf numFmtId="0" fontId="6" fillId="3" borderId="10" xfId="2" applyFont="1" applyFill="1" applyBorder="1" applyAlignment="1">
      <alignment horizontal="left"/>
    </xf>
    <xf numFmtId="0" fontId="6" fillId="3" borderId="11" xfId="2" applyFont="1" applyFill="1" applyBorder="1" applyAlignment="1">
      <alignment horizontal="left"/>
    </xf>
    <xf numFmtId="0" fontId="7" fillId="3" borderId="7" xfId="2" applyFont="1" applyFill="1" applyBorder="1" applyAlignment="1">
      <alignment horizontal="left"/>
    </xf>
    <xf numFmtId="0" fontId="7" fillId="3" borderId="0" xfId="2" applyFont="1" applyFill="1" applyBorder="1" applyAlignment="1">
      <alignment horizontal="left"/>
    </xf>
    <xf numFmtId="0" fontId="7" fillId="3" borderId="28" xfId="2" applyFont="1" applyFill="1" applyBorder="1" applyAlignment="1">
      <alignment horizontal="left"/>
    </xf>
    <xf numFmtId="0" fontId="7" fillId="3" borderId="18" xfId="2" applyFont="1" applyFill="1" applyBorder="1" applyAlignment="1">
      <alignment horizontal="right"/>
    </xf>
    <xf numFmtId="0" fontId="7" fillId="3" borderId="0" xfId="2" applyFont="1" applyFill="1" applyBorder="1" applyAlignment="1">
      <alignment horizontal="right"/>
    </xf>
    <xf numFmtId="0" fontId="7" fillId="3" borderId="0" xfId="2" applyFont="1" applyFill="1" applyAlignment="1">
      <alignment horizontal="center"/>
    </xf>
    <xf numFmtId="0" fontId="7" fillId="3" borderId="7" xfId="2" applyFont="1" applyFill="1" applyBorder="1" applyAlignment="1">
      <alignment horizontal="center" vertical="center" wrapText="1"/>
    </xf>
    <xf numFmtId="0" fontId="6" fillId="0" borderId="0" xfId="2" applyFont="1" applyAlignment="1">
      <alignment horizontal="center" vertical="center"/>
    </xf>
    <xf numFmtId="0" fontId="6" fillId="0" borderId="28" xfId="2" applyFont="1" applyBorder="1" applyAlignment="1">
      <alignment horizontal="center" vertical="center"/>
    </xf>
    <xf numFmtId="0" fontId="6" fillId="0" borderId="7" xfId="2" applyFont="1" applyBorder="1" applyAlignment="1">
      <alignment horizontal="center" vertical="center"/>
    </xf>
    <xf numFmtId="0" fontId="7" fillId="3" borderId="0" xfId="2" applyFont="1" applyFill="1" applyAlignment="1">
      <alignment horizontal="left"/>
    </xf>
    <xf numFmtId="14" fontId="7" fillId="3" borderId="0" xfId="2" applyNumberFormat="1" applyFont="1" applyFill="1" applyAlignment="1">
      <alignment horizontal="left"/>
    </xf>
    <xf numFmtId="0" fontId="5" fillId="3" borderId="9" xfId="2" applyFont="1" applyFill="1" applyBorder="1" applyAlignment="1">
      <alignment horizontal="center"/>
    </xf>
    <xf numFmtId="0" fontId="5" fillId="3" borderId="10" xfId="2" applyFont="1" applyFill="1" applyBorder="1" applyAlignment="1">
      <alignment horizontal="center"/>
    </xf>
    <xf numFmtId="0" fontId="5" fillId="3" borderId="11" xfId="2" applyFont="1" applyFill="1" applyBorder="1" applyAlignment="1">
      <alignment horizontal="center"/>
    </xf>
    <xf numFmtId="0" fontId="5" fillId="0" borderId="0" xfId="2" applyFont="1" applyAlignment="1">
      <alignment horizontal="center" vertical="center"/>
    </xf>
    <xf numFmtId="0" fontId="5" fillId="3" borderId="7" xfId="2" applyFont="1" applyFill="1" applyBorder="1" applyAlignment="1">
      <alignment horizontal="left" vertical="center"/>
    </xf>
    <xf numFmtId="0" fontId="5" fillId="3" borderId="0" xfId="2" applyFont="1" applyFill="1" applyAlignment="1">
      <alignment horizontal="left" vertical="center"/>
    </xf>
    <xf numFmtId="14" fontId="5" fillId="3" borderId="0" xfId="2" applyNumberFormat="1" applyFont="1" applyFill="1" applyAlignment="1">
      <alignment horizontal="center" vertical="center"/>
    </xf>
    <xf numFmtId="0" fontId="5" fillId="3" borderId="8" xfId="2" applyFont="1" applyFill="1" applyBorder="1" applyAlignment="1">
      <alignment horizontal="center" vertical="center"/>
    </xf>
    <xf numFmtId="0" fontId="7" fillId="3" borderId="7" xfId="2" applyFont="1" applyFill="1" applyBorder="1" applyAlignment="1">
      <alignment horizontal="left" vertical="center"/>
    </xf>
    <xf numFmtId="0" fontId="7" fillId="3" borderId="0" xfId="2" applyFont="1" applyFill="1" applyAlignment="1">
      <alignment horizontal="left" vertical="center"/>
    </xf>
    <xf numFmtId="0" fontId="7" fillId="3" borderId="8" xfId="2" applyFont="1" applyFill="1" applyBorder="1" applyAlignment="1">
      <alignment horizontal="left" vertical="center"/>
    </xf>
    <xf numFmtId="0" fontId="5" fillId="3" borderId="0" xfId="2" applyFont="1" applyFill="1" applyAlignment="1">
      <alignment horizontal="center"/>
    </xf>
    <xf numFmtId="0" fontId="9" fillId="3" borderId="13" xfId="2" applyFont="1" applyFill="1" applyBorder="1" applyAlignment="1">
      <alignment horizontal="left" vertical="center"/>
    </xf>
    <xf numFmtId="0" fontId="9" fillId="3" borderId="10" xfId="2" applyFont="1" applyFill="1" applyBorder="1" applyAlignment="1">
      <alignment horizontal="left" vertical="center"/>
    </xf>
    <xf numFmtId="0" fontId="9" fillId="3" borderId="11" xfId="2" applyFont="1" applyFill="1" applyBorder="1" applyAlignment="1">
      <alignment horizontal="left" vertical="center"/>
    </xf>
    <xf numFmtId="0" fontId="7" fillId="3" borderId="13" xfId="2" applyFont="1" applyFill="1" applyBorder="1" applyAlignment="1">
      <alignment horizontal="left" vertical="center" shrinkToFit="1"/>
    </xf>
    <xf numFmtId="0" fontId="7" fillId="3" borderId="10" xfId="2" applyFont="1" applyFill="1" applyBorder="1" applyAlignment="1">
      <alignment horizontal="left" vertical="center" shrinkToFit="1"/>
    </xf>
    <xf numFmtId="0" fontId="7" fillId="3" borderId="14" xfId="2" applyFont="1" applyFill="1" applyBorder="1" applyAlignment="1">
      <alignment horizontal="left" vertical="center" shrinkToFit="1"/>
    </xf>
    <xf numFmtId="4" fontId="7" fillId="3" borderId="13" xfId="2" applyNumberFormat="1" applyFont="1" applyFill="1" applyBorder="1" applyAlignment="1">
      <alignment horizontal="left" vertical="center"/>
    </xf>
    <xf numFmtId="0" fontId="7" fillId="3" borderId="10" xfId="2" applyFont="1" applyFill="1" applyBorder="1" applyAlignment="1">
      <alignment horizontal="left" vertical="center"/>
    </xf>
    <xf numFmtId="0" fontId="7" fillId="3" borderId="11" xfId="2" applyFont="1" applyFill="1" applyBorder="1" applyAlignment="1">
      <alignment horizontal="left" vertical="center"/>
    </xf>
    <xf numFmtId="0" fontId="7" fillId="3" borderId="13" xfId="2" applyFont="1" applyFill="1" applyBorder="1" applyAlignment="1">
      <alignment horizontal="left" vertical="center"/>
    </xf>
    <xf numFmtId="0" fontId="7" fillId="3" borderId="14" xfId="2" applyFont="1" applyFill="1" applyBorder="1" applyAlignment="1">
      <alignment horizontal="left" vertical="center"/>
    </xf>
    <xf numFmtId="168" fontId="7" fillId="3" borderId="13" xfId="2" applyNumberFormat="1" applyFont="1" applyFill="1" applyBorder="1" applyAlignment="1">
      <alignment horizontal="left" vertical="center"/>
    </xf>
    <xf numFmtId="168" fontId="7" fillId="3" borderId="10" xfId="2" applyNumberFormat="1" applyFont="1" applyFill="1" applyBorder="1" applyAlignment="1">
      <alignment horizontal="left" vertical="center"/>
    </xf>
    <xf numFmtId="168" fontId="7" fillId="3" borderId="11" xfId="2" applyNumberFormat="1" applyFont="1" applyFill="1" applyBorder="1" applyAlignment="1">
      <alignment horizontal="left" vertical="center"/>
    </xf>
    <xf numFmtId="0" fontId="7" fillId="3" borderId="15" xfId="2" applyFont="1" applyFill="1" applyBorder="1" applyAlignment="1">
      <alignment horizontal="left" vertical="center" wrapText="1"/>
    </xf>
    <xf numFmtId="0" fontId="7" fillId="3" borderId="16" xfId="2" applyFont="1" applyFill="1" applyBorder="1" applyAlignment="1">
      <alignment horizontal="left" vertical="center" wrapText="1"/>
    </xf>
    <xf numFmtId="0" fontId="7" fillId="3" borderId="17" xfId="2" applyFont="1" applyFill="1" applyBorder="1" applyAlignment="1">
      <alignment horizontal="left" vertical="center" wrapText="1"/>
    </xf>
    <xf numFmtId="0" fontId="7" fillId="3" borderId="19" xfId="2" applyFont="1" applyFill="1" applyBorder="1" applyAlignment="1">
      <alignment horizontal="left" vertical="center" wrapText="1"/>
    </xf>
    <xf numFmtId="0" fontId="7" fillId="3" borderId="20" xfId="2" applyFont="1" applyFill="1" applyBorder="1" applyAlignment="1">
      <alignment horizontal="left" vertical="center" wrapText="1"/>
    </xf>
    <xf numFmtId="0" fontId="7" fillId="3" borderId="21" xfId="2" applyFont="1" applyFill="1" applyBorder="1" applyAlignment="1">
      <alignment horizontal="left" vertical="center" wrapText="1"/>
    </xf>
    <xf numFmtId="0" fontId="6" fillId="3" borderId="23" xfId="2" applyFont="1" applyFill="1" applyBorder="1" applyAlignment="1">
      <alignment horizontal="center" vertical="center"/>
    </xf>
    <xf numFmtId="0" fontId="6" fillId="3" borderId="20" xfId="2" applyFont="1" applyFill="1" applyBorder="1" applyAlignment="1">
      <alignment horizontal="center" vertical="center"/>
    </xf>
    <xf numFmtId="0" fontId="6" fillId="3" borderId="21" xfId="2" applyFont="1" applyFill="1" applyBorder="1" applyAlignment="1">
      <alignment horizontal="center" vertical="center"/>
    </xf>
    <xf numFmtId="0" fontId="7" fillId="3" borderId="12" xfId="2" applyFont="1" applyFill="1" applyBorder="1" applyAlignment="1">
      <alignment horizontal="left" vertical="top" wrapText="1"/>
    </xf>
    <xf numFmtId="0" fontId="7" fillId="3" borderId="16" xfId="2" applyFont="1" applyFill="1" applyBorder="1" applyAlignment="1">
      <alignment horizontal="left" vertical="top" wrapText="1"/>
    </xf>
    <xf numFmtId="0" fontId="7" fillId="3" borderId="17" xfId="2" applyFont="1" applyFill="1" applyBorder="1" applyAlignment="1">
      <alignment horizontal="left" vertical="top" wrapText="1"/>
    </xf>
    <xf numFmtId="0" fontId="7" fillId="3" borderId="7" xfId="2" applyFont="1" applyFill="1" applyBorder="1" applyAlignment="1">
      <alignment horizontal="left" vertical="top" wrapText="1"/>
    </xf>
    <xf numFmtId="0" fontId="7" fillId="3" borderId="0" xfId="2" applyFont="1" applyFill="1" applyAlignment="1">
      <alignment horizontal="left" vertical="top" wrapText="1"/>
    </xf>
    <xf numFmtId="0" fontId="7" fillId="3" borderId="8" xfId="2" applyFont="1" applyFill="1" applyBorder="1" applyAlignment="1">
      <alignment horizontal="left" vertical="top" wrapText="1"/>
    </xf>
    <xf numFmtId="0" fontId="7" fillId="3" borderId="24" xfId="2" applyFont="1" applyFill="1" applyBorder="1" applyAlignment="1">
      <alignment horizontal="left" vertical="top" wrapText="1"/>
    </xf>
    <xf numFmtId="0" fontId="7" fillId="3" borderId="25" xfId="2" applyFont="1" applyFill="1" applyBorder="1" applyAlignment="1">
      <alignment horizontal="left" vertical="top" wrapText="1"/>
    </xf>
    <xf numFmtId="0" fontId="7" fillId="3" borderId="26" xfId="2" applyFont="1" applyFill="1" applyBorder="1" applyAlignment="1">
      <alignment horizontal="left" vertical="top" wrapText="1"/>
    </xf>
    <xf numFmtId="0" fontId="5" fillId="3" borderId="12" xfId="2" applyFont="1" applyFill="1" applyBorder="1" applyAlignment="1">
      <alignment horizontal="center" vertical="center" textRotation="90"/>
    </xf>
    <xf numFmtId="0" fontId="5" fillId="3" borderId="7" xfId="2" applyFont="1" applyFill="1" applyBorder="1" applyAlignment="1">
      <alignment horizontal="center" vertical="center" textRotation="90"/>
    </xf>
    <xf numFmtId="0" fontId="5" fillId="3" borderId="22" xfId="2" applyFont="1" applyFill="1" applyBorder="1" applyAlignment="1">
      <alignment horizontal="center" vertical="center" textRotation="90"/>
    </xf>
    <xf numFmtId="0" fontId="6" fillId="3" borderId="13" xfId="2" applyFont="1" applyFill="1" applyBorder="1" applyAlignment="1">
      <alignment vertical="center"/>
    </xf>
    <xf numFmtId="0" fontId="6" fillId="3" borderId="10" xfId="2" applyFont="1" applyFill="1" applyBorder="1" applyAlignment="1">
      <alignment vertical="center"/>
    </xf>
    <xf numFmtId="0" fontId="6" fillId="3" borderId="11" xfId="2" applyFont="1" applyFill="1" applyBorder="1" applyAlignment="1">
      <alignment vertical="center"/>
    </xf>
    <xf numFmtId="0" fontId="8" fillId="3" borderId="9" xfId="2" applyFont="1" applyFill="1" applyBorder="1" applyAlignment="1">
      <alignment vertical="center" wrapText="1"/>
    </xf>
    <xf numFmtId="0" fontId="8" fillId="3" borderId="10" xfId="2" applyFont="1" applyFill="1" applyBorder="1" applyAlignment="1">
      <alignment vertical="center" wrapText="1"/>
    </xf>
    <xf numFmtId="0" fontId="8" fillId="3" borderId="11" xfId="2" applyFont="1" applyFill="1" applyBorder="1" applyAlignment="1">
      <alignment vertical="center" wrapText="1"/>
    </xf>
    <xf numFmtId="0" fontId="6" fillId="3" borderId="15" xfId="2" applyFont="1" applyFill="1" applyBorder="1" applyAlignment="1">
      <alignment horizontal="left" vertical="center" wrapText="1"/>
    </xf>
    <xf numFmtId="0" fontId="6" fillId="3" borderId="16" xfId="2" applyFont="1" applyFill="1" applyBorder="1" applyAlignment="1">
      <alignment horizontal="left" vertical="center" wrapText="1"/>
    </xf>
    <xf numFmtId="0" fontId="6" fillId="3" borderId="17" xfId="2" applyFont="1" applyFill="1" applyBorder="1" applyAlignment="1">
      <alignment horizontal="left" vertical="center" wrapText="1"/>
    </xf>
    <xf numFmtId="0" fontId="6" fillId="3" borderId="18" xfId="2" applyFont="1" applyFill="1" applyBorder="1" applyAlignment="1">
      <alignment horizontal="left" vertical="center" wrapText="1"/>
    </xf>
    <xf numFmtId="0" fontId="6" fillId="3" borderId="0" xfId="2" applyFont="1" applyFill="1" applyAlignment="1">
      <alignment horizontal="left" vertical="center" wrapText="1"/>
    </xf>
    <xf numFmtId="0" fontId="6" fillId="3" borderId="8" xfId="2" applyFont="1" applyFill="1" applyBorder="1" applyAlignment="1">
      <alignment horizontal="left" vertical="center" wrapText="1"/>
    </xf>
    <xf numFmtId="0" fontId="6" fillId="3" borderId="19" xfId="2" applyFont="1" applyFill="1" applyBorder="1" applyAlignment="1">
      <alignment horizontal="left" vertical="center" wrapText="1"/>
    </xf>
    <xf numFmtId="0" fontId="6" fillId="3" borderId="20" xfId="2" applyFont="1" applyFill="1" applyBorder="1" applyAlignment="1">
      <alignment horizontal="left" vertical="center" wrapText="1"/>
    </xf>
    <xf numFmtId="0" fontId="6" fillId="3" borderId="21" xfId="2" applyFont="1" applyFill="1" applyBorder="1" applyAlignment="1">
      <alignment horizontal="left" vertical="center" wrapText="1"/>
    </xf>
    <xf numFmtId="4" fontId="7" fillId="3" borderId="10" xfId="2" applyNumberFormat="1" applyFont="1" applyFill="1" applyBorder="1" applyAlignment="1">
      <alignment horizontal="left" vertical="center"/>
    </xf>
    <xf numFmtId="4" fontId="7" fillId="3" borderId="11" xfId="2" applyNumberFormat="1" applyFont="1" applyFill="1" applyBorder="1" applyAlignment="1">
      <alignment horizontal="left" vertical="center"/>
    </xf>
    <xf numFmtId="0" fontId="7" fillId="3" borderId="8" xfId="2" applyFont="1" applyFill="1" applyBorder="1" applyAlignment="1">
      <alignment horizontal="left"/>
    </xf>
  </cellXfs>
  <cellStyles count="3">
    <cellStyle name="Normal" xfId="0" builtinId="0"/>
    <cellStyle name="Normal 2" xfId="2" xr:uid="{00000000-0005-0000-0000-000001000000}"/>
    <cellStyle name="ParaBirimi"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3928-A733-4912-B984-0B510E24ECA4}">
  <sheetPr>
    <pageSetUpPr fitToPage="1"/>
  </sheetPr>
  <dimension ref="A1:AM41"/>
  <sheetViews>
    <sheetView tabSelected="1" workbookViewId="0">
      <selection activeCell="A9" sqref="A9:AL9"/>
    </sheetView>
  </sheetViews>
  <sheetFormatPr defaultRowHeight="15" x14ac:dyDescent="0.25"/>
  <cols>
    <col min="2" max="2" width="11" bestFit="1" customWidth="1"/>
    <col min="3" max="3" width="20.140625" customWidth="1"/>
    <col min="4" max="4" width="25" style="99" customWidth="1"/>
    <col min="5" max="38" width="5.28515625" customWidth="1"/>
  </cols>
  <sheetData>
    <row r="1" spans="1:38" ht="15.75" thickBot="1" x14ac:dyDescent="0.3">
      <c r="A1" s="127" t="s">
        <v>93</v>
      </c>
      <c r="B1" s="124" t="s">
        <v>88</v>
      </c>
      <c r="D1" s="198" t="s">
        <v>99</v>
      </c>
      <c r="E1" s="200" t="s">
        <v>109</v>
      </c>
      <c r="F1" s="201"/>
      <c r="G1" s="118"/>
      <c r="H1" s="118"/>
      <c r="I1" s="118"/>
      <c r="J1" s="189" t="s">
        <v>94</v>
      </c>
      <c r="K1" s="190"/>
      <c r="L1" s="190"/>
      <c r="M1" s="193">
        <f ca="1">TODAY()</f>
        <v>46142</v>
      </c>
      <c r="N1" s="194"/>
      <c r="O1" s="195"/>
      <c r="P1" s="118"/>
      <c r="Q1" s="173" t="s">
        <v>96</v>
      </c>
      <c r="R1" s="174"/>
      <c r="S1" s="174"/>
      <c r="T1" s="175"/>
      <c r="U1" s="167"/>
      <c r="V1" s="168"/>
      <c r="W1" s="168"/>
      <c r="X1" s="169"/>
      <c r="Y1" s="118"/>
      <c r="Z1" s="173" t="s">
        <v>97</v>
      </c>
      <c r="AA1" s="174"/>
      <c r="AB1" s="174"/>
      <c r="AC1" s="175"/>
      <c r="AD1" s="167"/>
      <c r="AE1" s="168"/>
      <c r="AF1" s="168"/>
      <c r="AG1" s="169"/>
      <c r="AH1" s="118"/>
      <c r="AI1" s="204" t="s">
        <v>100</v>
      </c>
      <c r="AJ1" s="205"/>
      <c r="AK1" s="208">
        <v>15</v>
      </c>
      <c r="AL1" s="209"/>
    </row>
    <row r="2" spans="1:38" ht="15.75" thickBot="1" x14ac:dyDescent="0.3">
      <c r="A2" s="118"/>
      <c r="B2" s="118"/>
      <c r="D2" s="199"/>
      <c r="E2" s="202"/>
      <c r="F2" s="203"/>
      <c r="G2" s="118"/>
      <c r="H2" s="118"/>
      <c r="I2" s="118"/>
      <c r="J2" s="191"/>
      <c r="K2" s="192"/>
      <c r="L2" s="192"/>
      <c r="M2" s="196"/>
      <c r="N2" s="196"/>
      <c r="O2" s="197"/>
      <c r="P2" s="118"/>
      <c r="Q2" s="164" t="s">
        <v>98</v>
      </c>
      <c r="R2" s="165"/>
      <c r="S2" s="165"/>
      <c r="T2" s="166"/>
      <c r="U2" s="170"/>
      <c r="V2" s="171"/>
      <c r="W2" s="171"/>
      <c r="X2" s="172"/>
      <c r="Y2" s="118"/>
      <c r="Z2" s="164" t="s">
        <v>98</v>
      </c>
      <c r="AA2" s="165"/>
      <c r="AB2" s="165"/>
      <c r="AC2" s="166"/>
      <c r="AD2" s="170"/>
      <c r="AE2" s="171"/>
      <c r="AF2" s="171"/>
      <c r="AG2" s="172"/>
      <c r="AH2" s="118"/>
      <c r="AI2" s="206"/>
      <c r="AJ2" s="207"/>
      <c r="AK2" s="210"/>
      <c r="AL2" s="211"/>
    </row>
    <row r="3" spans="1:38" s="140" customFormat="1" ht="15.75" thickBot="1" x14ac:dyDescent="0.3">
      <c r="A3" s="139"/>
      <c r="B3" s="148" t="s">
        <v>105</v>
      </c>
      <c r="C3" s="149"/>
      <c r="D3" s="150"/>
      <c r="E3" s="142"/>
      <c r="F3" s="142"/>
      <c r="G3" s="139"/>
      <c r="H3" s="139"/>
      <c r="I3" s="139"/>
      <c r="J3" s="141"/>
      <c r="K3" s="141"/>
      <c r="L3" s="141"/>
      <c r="M3" s="143"/>
      <c r="N3" s="143"/>
      <c r="O3" s="143"/>
      <c r="P3" s="139"/>
      <c r="Q3" s="141"/>
      <c r="R3" s="141"/>
      <c r="S3" s="141"/>
      <c r="T3" s="141"/>
      <c r="U3" s="143"/>
      <c r="V3" s="143"/>
      <c r="W3" s="143"/>
      <c r="X3" s="143"/>
      <c r="Y3" s="139"/>
      <c r="Z3" s="141"/>
      <c r="AA3" s="141"/>
      <c r="AB3" s="141"/>
      <c r="AC3" s="141"/>
      <c r="AD3" s="143"/>
      <c r="AE3" s="143"/>
      <c r="AF3" s="143"/>
      <c r="AG3" s="143"/>
      <c r="AH3" s="139"/>
      <c r="AI3" s="144"/>
      <c r="AJ3" s="144"/>
      <c r="AK3" s="145"/>
      <c r="AL3" s="145"/>
    </row>
    <row r="4" spans="1:38" s="99" customFormat="1" x14ac:dyDescent="0.25">
      <c r="A4" s="118"/>
      <c r="B4" s="118"/>
      <c r="D4" s="138"/>
      <c r="E4" s="142"/>
      <c r="F4" s="142"/>
      <c r="G4" s="139"/>
      <c r="H4" s="139"/>
      <c r="I4" s="139"/>
      <c r="J4" s="141"/>
      <c r="K4" s="141"/>
      <c r="L4" s="141"/>
      <c r="M4" s="143"/>
      <c r="N4" s="143"/>
      <c r="O4" s="143"/>
      <c r="P4" s="118"/>
      <c r="Q4" s="173" t="s">
        <v>104</v>
      </c>
      <c r="R4" s="174"/>
      <c r="S4" s="174"/>
      <c r="T4" s="175"/>
      <c r="U4" s="167"/>
      <c r="V4" s="168"/>
      <c r="W4" s="168"/>
      <c r="X4" s="169"/>
      <c r="Y4" s="118"/>
      <c r="Z4" s="138"/>
      <c r="AA4" s="138"/>
      <c r="AB4" s="138"/>
      <c r="AC4" s="138"/>
      <c r="AD4" s="143"/>
      <c r="AE4" s="143"/>
      <c r="AF4" s="143"/>
      <c r="AG4" s="143"/>
      <c r="AH4" s="139"/>
      <c r="AI4" s="144"/>
      <c r="AJ4" s="144"/>
      <c r="AK4" s="145"/>
      <c r="AL4" s="145"/>
    </row>
    <row r="5" spans="1:38" s="99" customFormat="1" ht="15.75" thickBot="1" x14ac:dyDescent="0.3">
      <c r="A5" s="118"/>
      <c r="B5" s="118" t="s">
        <v>110</v>
      </c>
      <c r="D5" s="138"/>
      <c r="E5" s="142"/>
      <c r="F5" s="142"/>
      <c r="G5" s="139"/>
      <c r="H5" s="139"/>
      <c r="I5" s="139"/>
      <c r="J5" s="141"/>
      <c r="K5" s="141"/>
      <c r="L5" s="141"/>
      <c r="M5" s="143"/>
      <c r="N5" s="143"/>
      <c r="O5" s="143"/>
      <c r="P5" s="118"/>
      <c r="Q5" s="164" t="s">
        <v>98</v>
      </c>
      <c r="R5" s="165"/>
      <c r="S5" s="165"/>
      <c r="T5" s="166"/>
      <c r="U5" s="170"/>
      <c r="V5" s="171"/>
      <c r="W5" s="171"/>
      <c r="X5" s="172"/>
      <c r="Y5" s="118"/>
      <c r="Z5" s="138"/>
      <c r="AA5" s="138"/>
      <c r="AB5" s="138"/>
      <c r="AC5" s="138"/>
      <c r="AD5" s="143"/>
      <c r="AE5" s="143"/>
      <c r="AF5" s="143"/>
      <c r="AG5" s="143"/>
      <c r="AH5" s="139"/>
      <c r="AI5" s="144"/>
      <c r="AJ5" s="144"/>
      <c r="AK5" s="145"/>
      <c r="AL5" s="145"/>
    </row>
    <row r="6" spans="1:38" x14ac:dyDescent="0.25">
      <c r="A6" s="159" t="s">
        <v>95</v>
      </c>
      <c r="B6" s="159"/>
      <c r="C6" s="159"/>
      <c r="D6" s="159"/>
      <c r="E6" s="159"/>
      <c r="F6" s="159"/>
      <c r="G6" s="159"/>
      <c r="H6" s="159"/>
      <c r="I6" s="159"/>
      <c r="J6" s="159"/>
      <c r="K6" s="159"/>
      <c r="L6" s="159"/>
      <c r="M6" s="159"/>
      <c r="N6" s="159"/>
      <c r="O6" s="159"/>
      <c r="P6" s="159"/>
      <c r="Q6" s="159"/>
      <c r="R6" s="159"/>
      <c r="S6" s="159"/>
      <c r="T6" s="159"/>
      <c r="U6" s="159"/>
      <c r="V6" s="159"/>
      <c r="W6" s="159"/>
      <c r="X6" s="159"/>
      <c r="Y6" s="159"/>
      <c r="Z6" s="159"/>
      <c r="AA6" s="159"/>
      <c r="AB6" s="159"/>
      <c r="AC6" s="159"/>
      <c r="AD6" s="159"/>
      <c r="AE6" s="159"/>
      <c r="AF6" s="159"/>
      <c r="AG6" s="159"/>
      <c r="AH6" s="159"/>
      <c r="AI6" s="159"/>
      <c r="AJ6" s="159"/>
      <c r="AK6" s="159"/>
      <c r="AL6" s="159"/>
    </row>
    <row r="7" spans="1:38" ht="5.25" customHeight="1" x14ac:dyDescent="0.25">
      <c r="A7" s="159"/>
      <c r="B7" s="159"/>
      <c r="C7" s="159"/>
      <c r="D7" s="159"/>
      <c r="E7" s="159"/>
      <c r="F7" s="159"/>
      <c r="G7" s="159"/>
      <c r="H7" s="159"/>
      <c r="I7" s="159"/>
      <c r="J7" s="159"/>
      <c r="K7" s="159"/>
      <c r="L7" s="159"/>
      <c r="M7" s="159"/>
      <c r="N7" s="159"/>
      <c r="O7" s="159"/>
      <c r="P7" s="159"/>
      <c r="Q7" s="159"/>
      <c r="R7" s="159"/>
      <c r="S7" s="159"/>
      <c r="T7" s="159"/>
      <c r="U7" s="159"/>
      <c r="V7" s="159"/>
      <c r="W7" s="159"/>
      <c r="X7" s="159"/>
      <c r="Y7" s="159"/>
      <c r="Z7" s="159"/>
      <c r="AA7" s="159"/>
      <c r="AB7" s="159"/>
      <c r="AC7" s="159"/>
      <c r="AD7" s="159"/>
      <c r="AE7" s="159"/>
      <c r="AF7" s="159"/>
      <c r="AG7" s="159"/>
      <c r="AH7" s="159"/>
      <c r="AI7" s="159"/>
      <c r="AJ7" s="159"/>
      <c r="AK7" s="159"/>
      <c r="AL7" s="159"/>
    </row>
    <row r="8" spans="1:38" x14ac:dyDescent="0.25">
      <c r="A8" s="159"/>
      <c r="B8" s="159"/>
      <c r="C8" s="159"/>
      <c r="D8" s="159"/>
      <c r="E8" s="159"/>
      <c r="F8" s="159"/>
      <c r="G8" s="159"/>
      <c r="H8" s="159"/>
      <c r="I8" s="159"/>
      <c r="J8" s="159"/>
      <c r="K8" s="159"/>
      <c r="L8" s="159"/>
      <c r="M8" s="159"/>
      <c r="N8" s="159"/>
      <c r="O8" s="159"/>
      <c r="P8" s="159"/>
      <c r="Q8" s="159"/>
      <c r="R8" s="159"/>
      <c r="S8" s="159"/>
      <c r="T8" s="159"/>
      <c r="U8" s="159"/>
      <c r="V8" s="159"/>
      <c r="W8" s="159"/>
      <c r="X8" s="159"/>
      <c r="Y8" s="159"/>
      <c r="Z8" s="159"/>
      <c r="AA8" s="159"/>
      <c r="AB8" s="159"/>
      <c r="AC8" s="159"/>
      <c r="AD8" s="159"/>
      <c r="AE8" s="159"/>
      <c r="AF8" s="159"/>
      <c r="AG8" s="159"/>
      <c r="AH8" s="159"/>
      <c r="AI8" s="159"/>
      <c r="AJ8" s="159"/>
      <c r="AK8" s="159"/>
      <c r="AL8" s="159"/>
    </row>
    <row r="9" spans="1:38" ht="23.25" customHeight="1" thickBot="1" x14ac:dyDescent="0.3">
      <c r="A9" s="162" t="str">
        <f>CONCATENATE('VERİ GİRİŞİ'!$B$1&amp;" İLÇE TARIM VE ORMAN MÜDÜRLÜĞÜ GERİYE DÖNÜK EK ÖZEL HİZMET PUANTAJ TABLOSU")</f>
        <v>ÇİVRİL İLÇE TARIM VE ORMAN MÜDÜRLÜĞÜ GERİYE DÖNÜK EK ÖZEL HİZMET PUANTAJ TABLOSU</v>
      </c>
      <c r="B9" s="162"/>
      <c r="C9" s="162"/>
      <c r="D9" s="162"/>
      <c r="E9" s="162"/>
      <c r="F9" s="162"/>
      <c r="G9" s="162"/>
      <c r="H9" s="162"/>
      <c r="I9" s="162"/>
      <c r="J9" s="162"/>
      <c r="K9" s="162"/>
      <c r="L9" s="162"/>
      <c r="M9" s="162"/>
      <c r="N9" s="162"/>
      <c r="O9" s="162"/>
      <c r="P9" s="162"/>
      <c r="Q9" s="162"/>
      <c r="R9" s="162"/>
      <c r="S9" s="162"/>
      <c r="T9" s="162"/>
      <c r="U9" s="162"/>
      <c r="V9" s="162"/>
      <c r="W9" s="162"/>
      <c r="X9" s="162"/>
      <c r="Y9" s="162"/>
      <c r="Z9" s="162"/>
      <c r="AA9" s="162"/>
      <c r="AB9" s="162"/>
      <c r="AC9" s="162"/>
      <c r="AD9" s="162"/>
      <c r="AE9" s="162"/>
      <c r="AF9" s="162"/>
      <c r="AG9" s="162"/>
      <c r="AH9" s="162"/>
      <c r="AI9" s="162"/>
      <c r="AJ9" s="162"/>
      <c r="AK9" s="162"/>
      <c r="AL9" s="162"/>
    </row>
    <row r="10" spans="1:38" x14ac:dyDescent="0.25">
      <c r="A10" s="176" t="s">
        <v>62</v>
      </c>
      <c r="B10" s="178" t="s">
        <v>63</v>
      </c>
      <c r="C10" s="180" t="s">
        <v>53</v>
      </c>
      <c r="D10" s="187" t="s">
        <v>87</v>
      </c>
      <c r="E10" s="182">
        <v>2023</v>
      </c>
      <c r="F10" s="183"/>
      <c r="G10" s="183"/>
      <c r="H10" s="183"/>
      <c r="I10" s="183"/>
      <c r="J10" s="183"/>
      <c r="K10" s="183"/>
      <c r="L10" s="183"/>
      <c r="M10" s="183"/>
      <c r="N10" s="184"/>
      <c r="O10" s="185">
        <v>2024</v>
      </c>
      <c r="P10" s="183"/>
      <c r="Q10" s="183"/>
      <c r="R10" s="183"/>
      <c r="S10" s="183"/>
      <c r="T10" s="183"/>
      <c r="U10" s="183"/>
      <c r="V10" s="183"/>
      <c r="W10" s="183"/>
      <c r="X10" s="183"/>
      <c r="Y10" s="183"/>
      <c r="Z10" s="186"/>
      <c r="AA10" s="182">
        <v>2025</v>
      </c>
      <c r="AB10" s="183"/>
      <c r="AC10" s="183"/>
      <c r="AD10" s="183"/>
      <c r="AE10" s="183"/>
      <c r="AF10" s="183"/>
      <c r="AG10" s="183"/>
      <c r="AH10" s="183"/>
      <c r="AI10" s="183"/>
      <c r="AJ10" s="183"/>
      <c r="AK10" s="183"/>
      <c r="AL10" s="184"/>
    </row>
    <row r="11" spans="1:38" ht="50.25" customHeight="1" x14ac:dyDescent="0.25">
      <c r="A11" s="177"/>
      <c r="B11" s="179"/>
      <c r="C11" s="181"/>
      <c r="D11" s="188"/>
      <c r="E11" s="121" t="s">
        <v>75</v>
      </c>
      <c r="F11" s="119" t="s">
        <v>76</v>
      </c>
      <c r="G11" s="119" t="s">
        <v>77</v>
      </c>
      <c r="H11" s="119" t="s">
        <v>78</v>
      </c>
      <c r="I11" s="119" t="s">
        <v>79</v>
      </c>
      <c r="J11" s="119" t="s">
        <v>80</v>
      </c>
      <c r="K11" s="119" t="s">
        <v>81</v>
      </c>
      <c r="L11" s="119" t="s">
        <v>82</v>
      </c>
      <c r="M11" s="119" t="s">
        <v>83</v>
      </c>
      <c r="N11" s="122" t="s">
        <v>84</v>
      </c>
      <c r="O11" s="120" t="s">
        <v>85</v>
      </c>
      <c r="P11" s="119" t="s">
        <v>86</v>
      </c>
      <c r="Q11" s="119" t="s">
        <v>75</v>
      </c>
      <c r="R11" s="119" t="s">
        <v>76</v>
      </c>
      <c r="S11" s="119" t="s">
        <v>77</v>
      </c>
      <c r="T11" s="119" t="s">
        <v>78</v>
      </c>
      <c r="U11" s="119" t="s">
        <v>79</v>
      </c>
      <c r="V11" s="119" t="s">
        <v>80</v>
      </c>
      <c r="W11" s="119" t="s">
        <v>81</v>
      </c>
      <c r="X11" s="119" t="s">
        <v>82</v>
      </c>
      <c r="Y11" s="119" t="s">
        <v>83</v>
      </c>
      <c r="Z11" s="153" t="s">
        <v>84</v>
      </c>
      <c r="AA11" s="121" t="s">
        <v>85</v>
      </c>
      <c r="AB11" s="119" t="s">
        <v>86</v>
      </c>
      <c r="AC11" s="119" t="s">
        <v>75</v>
      </c>
      <c r="AD11" s="119" t="s">
        <v>76</v>
      </c>
      <c r="AE11" s="119" t="s">
        <v>77</v>
      </c>
      <c r="AF11" s="119" t="s">
        <v>78</v>
      </c>
      <c r="AG11" s="119" t="s">
        <v>79</v>
      </c>
      <c r="AH11" s="119" t="s">
        <v>80</v>
      </c>
      <c r="AI11" s="119" t="s">
        <v>81</v>
      </c>
      <c r="AJ11" s="119" t="s">
        <v>82</v>
      </c>
      <c r="AK11" s="119" t="s">
        <v>83</v>
      </c>
      <c r="AL11" s="122" t="s">
        <v>84</v>
      </c>
    </row>
    <row r="12" spans="1:38" x14ac:dyDescent="0.25">
      <c r="A12" s="34">
        <v>1</v>
      </c>
      <c r="B12" s="128"/>
      <c r="C12" s="129"/>
      <c r="D12" s="129"/>
      <c r="E12" s="135"/>
      <c r="F12" s="128"/>
      <c r="G12" s="128"/>
      <c r="H12" s="128"/>
      <c r="I12" s="128"/>
      <c r="J12" s="128"/>
      <c r="K12" s="128"/>
      <c r="L12" s="128"/>
      <c r="M12" s="128"/>
      <c r="N12" s="130"/>
      <c r="O12" s="134"/>
      <c r="P12" s="128"/>
      <c r="Q12" s="128"/>
      <c r="R12" s="128"/>
      <c r="S12" s="128"/>
      <c r="T12" s="128"/>
      <c r="U12" s="128"/>
      <c r="V12" s="128"/>
      <c r="W12" s="128"/>
      <c r="X12" s="128"/>
      <c r="Y12" s="128"/>
      <c r="Z12" s="129"/>
      <c r="AA12" s="135"/>
      <c r="AB12" s="128"/>
      <c r="AC12" s="128"/>
      <c r="AD12" s="128"/>
      <c r="AE12" s="128"/>
      <c r="AF12" s="128"/>
      <c r="AG12" s="128"/>
      <c r="AH12" s="128"/>
      <c r="AI12" s="128"/>
      <c r="AJ12" s="128"/>
      <c r="AK12" s="128"/>
      <c r="AL12" s="130"/>
    </row>
    <row r="13" spans="1:38" x14ac:dyDescent="0.25">
      <c r="A13" s="34">
        <v>2</v>
      </c>
      <c r="B13" s="128"/>
      <c r="C13" s="129"/>
      <c r="D13" s="129"/>
      <c r="E13" s="135"/>
      <c r="F13" s="128"/>
      <c r="G13" s="128"/>
      <c r="H13" s="128"/>
      <c r="I13" s="128"/>
      <c r="J13" s="128"/>
      <c r="K13" s="128"/>
      <c r="L13" s="128"/>
      <c r="M13" s="128"/>
      <c r="N13" s="130"/>
      <c r="O13" s="134"/>
      <c r="P13" s="128"/>
      <c r="Q13" s="128"/>
      <c r="R13" s="128"/>
      <c r="S13" s="128"/>
      <c r="T13" s="128"/>
      <c r="U13" s="128"/>
      <c r="V13" s="128"/>
      <c r="W13" s="128"/>
      <c r="X13" s="128"/>
      <c r="Y13" s="128"/>
      <c r="Z13" s="129"/>
      <c r="AA13" s="135"/>
      <c r="AB13" s="128"/>
      <c r="AC13" s="128"/>
      <c r="AD13" s="128"/>
      <c r="AE13" s="128"/>
      <c r="AF13" s="128"/>
      <c r="AG13" s="128"/>
      <c r="AH13" s="128"/>
      <c r="AI13" s="128"/>
      <c r="AJ13" s="128"/>
      <c r="AK13" s="128"/>
      <c r="AL13" s="130"/>
    </row>
    <row r="14" spans="1:38" x14ac:dyDescent="0.25">
      <c r="A14" s="34">
        <v>3</v>
      </c>
      <c r="B14" s="128"/>
      <c r="C14" s="129"/>
      <c r="D14" s="129"/>
      <c r="E14" s="135"/>
      <c r="F14" s="128"/>
      <c r="G14" s="128"/>
      <c r="H14" s="128"/>
      <c r="I14" s="128"/>
      <c r="J14" s="128"/>
      <c r="K14" s="128"/>
      <c r="L14" s="128"/>
      <c r="M14" s="128"/>
      <c r="N14" s="130"/>
      <c r="O14" s="134"/>
      <c r="P14" s="128"/>
      <c r="Q14" s="128"/>
      <c r="R14" s="128"/>
      <c r="S14" s="128"/>
      <c r="T14" s="128"/>
      <c r="U14" s="128"/>
      <c r="V14" s="128"/>
      <c r="W14" s="128"/>
      <c r="X14" s="128"/>
      <c r="Y14" s="128"/>
      <c r="Z14" s="129"/>
      <c r="AA14" s="135"/>
      <c r="AB14" s="128"/>
      <c r="AC14" s="128"/>
      <c r="AD14" s="128"/>
      <c r="AE14" s="128"/>
      <c r="AF14" s="128"/>
      <c r="AG14" s="128"/>
      <c r="AH14" s="128"/>
      <c r="AI14" s="128"/>
      <c r="AJ14" s="128"/>
      <c r="AK14" s="128"/>
      <c r="AL14" s="130"/>
    </row>
    <row r="15" spans="1:38" x14ac:dyDescent="0.25">
      <c r="A15" s="34">
        <v>4</v>
      </c>
      <c r="B15" s="128"/>
      <c r="C15" s="129"/>
      <c r="D15" s="129"/>
      <c r="E15" s="135"/>
      <c r="F15" s="128"/>
      <c r="G15" s="128"/>
      <c r="H15" s="128"/>
      <c r="I15" s="128"/>
      <c r="J15" s="128"/>
      <c r="K15" s="128"/>
      <c r="L15" s="128"/>
      <c r="M15" s="128"/>
      <c r="N15" s="130"/>
      <c r="O15" s="134"/>
      <c r="P15" s="128"/>
      <c r="Q15" s="128"/>
      <c r="R15" s="128"/>
      <c r="S15" s="128"/>
      <c r="T15" s="128"/>
      <c r="U15" s="128"/>
      <c r="V15" s="128"/>
      <c r="W15" s="128"/>
      <c r="X15" s="128"/>
      <c r="Y15" s="128"/>
      <c r="Z15" s="129"/>
      <c r="AA15" s="135"/>
      <c r="AB15" s="128"/>
      <c r="AC15" s="128"/>
      <c r="AD15" s="128"/>
      <c r="AE15" s="128"/>
      <c r="AF15" s="128"/>
      <c r="AG15" s="128"/>
      <c r="AH15" s="128"/>
      <c r="AI15" s="128"/>
      <c r="AJ15" s="128"/>
      <c r="AK15" s="128"/>
      <c r="AL15" s="130"/>
    </row>
    <row r="16" spans="1:38" x14ac:dyDescent="0.25">
      <c r="A16" s="34">
        <v>5</v>
      </c>
      <c r="B16" s="128"/>
      <c r="C16" s="129"/>
      <c r="D16" s="129"/>
      <c r="E16" s="135"/>
      <c r="F16" s="128"/>
      <c r="G16" s="128"/>
      <c r="H16" s="128"/>
      <c r="I16" s="128"/>
      <c r="J16" s="128"/>
      <c r="K16" s="128"/>
      <c r="L16" s="128"/>
      <c r="M16" s="128"/>
      <c r="N16" s="130"/>
      <c r="O16" s="134"/>
      <c r="P16" s="128"/>
      <c r="Q16" s="128"/>
      <c r="R16" s="128"/>
      <c r="S16" s="128"/>
      <c r="T16" s="128"/>
      <c r="U16" s="128"/>
      <c r="V16" s="128"/>
      <c r="W16" s="128"/>
      <c r="X16" s="128"/>
      <c r="Y16" s="128"/>
      <c r="Z16" s="129"/>
      <c r="AA16" s="135"/>
      <c r="AB16" s="128"/>
      <c r="AC16" s="128"/>
      <c r="AD16" s="128"/>
      <c r="AE16" s="128"/>
      <c r="AF16" s="128"/>
      <c r="AG16" s="128"/>
      <c r="AH16" s="128"/>
      <c r="AI16" s="128"/>
      <c r="AJ16" s="128"/>
      <c r="AK16" s="128"/>
      <c r="AL16" s="130"/>
    </row>
    <row r="17" spans="1:38" x14ac:dyDescent="0.25">
      <c r="A17" s="34">
        <v>6</v>
      </c>
      <c r="B17" s="128"/>
      <c r="C17" s="129"/>
      <c r="D17" s="129"/>
      <c r="E17" s="135"/>
      <c r="F17" s="128"/>
      <c r="G17" s="128"/>
      <c r="H17" s="128"/>
      <c r="I17" s="128"/>
      <c r="J17" s="128"/>
      <c r="K17" s="128"/>
      <c r="L17" s="128"/>
      <c r="M17" s="128"/>
      <c r="N17" s="130"/>
      <c r="O17" s="134"/>
      <c r="P17" s="128"/>
      <c r="Q17" s="128"/>
      <c r="R17" s="128"/>
      <c r="S17" s="128"/>
      <c r="T17" s="128"/>
      <c r="U17" s="128"/>
      <c r="V17" s="128"/>
      <c r="W17" s="128"/>
      <c r="X17" s="128"/>
      <c r="Y17" s="128"/>
      <c r="Z17" s="129"/>
      <c r="AA17" s="135"/>
      <c r="AB17" s="128"/>
      <c r="AC17" s="128"/>
      <c r="AD17" s="128"/>
      <c r="AE17" s="128"/>
      <c r="AF17" s="128"/>
      <c r="AG17" s="128"/>
      <c r="AH17" s="128"/>
      <c r="AI17" s="128"/>
      <c r="AJ17" s="128"/>
      <c r="AK17" s="128"/>
      <c r="AL17" s="130"/>
    </row>
    <row r="18" spans="1:38" x14ac:dyDescent="0.25">
      <c r="A18" s="34">
        <v>7</v>
      </c>
      <c r="B18" s="128"/>
      <c r="C18" s="129"/>
      <c r="D18" s="129"/>
      <c r="E18" s="135"/>
      <c r="F18" s="128"/>
      <c r="G18" s="128"/>
      <c r="H18" s="128"/>
      <c r="I18" s="128"/>
      <c r="J18" s="128"/>
      <c r="K18" s="128"/>
      <c r="L18" s="128"/>
      <c r="M18" s="128"/>
      <c r="N18" s="130"/>
      <c r="O18" s="134"/>
      <c r="P18" s="128"/>
      <c r="Q18" s="128"/>
      <c r="R18" s="128"/>
      <c r="S18" s="128"/>
      <c r="T18" s="128"/>
      <c r="U18" s="128"/>
      <c r="V18" s="128"/>
      <c r="W18" s="128"/>
      <c r="X18" s="128"/>
      <c r="Y18" s="128"/>
      <c r="Z18" s="129"/>
      <c r="AA18" s="135"/>
      <c r="AB18" s="128"/>
      <c r="AC18" s="128"/>
      <c r="AD18" s="128"/>
      <c r="AE18" s="128"/>
      <c r="AF18" s="128"/>
      <c r="AG18" s="128"/>
      <c r="AH18" s="128"/>
      <c r="AI18" s="128"/>
      <c r="AJ18" s="128"/>
      <c r="AK18" s="128"/>
      <c r="AL18" s="130"/>
    </row>
    <row r="19" spans="1:38" x14ac:dyDescent="0.25">
      <c r="A19" s="34">
        <v>8</v>
      </c>
      <c r="B19" s="128"/>
      <c r="C19" s="129"/>
      <c r="D19" s="129"/>
      <c r="E19" s="135"/>
      <c r="F19" s="128"/>
      <c r="G19" s="128"/>
      <c r="H19" s="128"/>
      <c r="I19" s="128"/>
      <c r="J19" s="128"/>
      <c r="K19" s="128"/>
      <c r="L19" s="128"/>
      <c r="M19" s="128"/>
      <c r="N19" s="130"/>
      <c r="O19" s="134"/>
      <c r="P19" s="128"/>
      <c r="Q19" s="128"/>
      <c r="R19" s="128"/>
      <c r="S19" s="128"/>
      <c r="T19" s="128"/>
      <c r="U19" s="128"/>
      <c r="V19" s="128"/>
      <c r="W19" s="128"/>
      <c r="X19" s="128"/>
      <c r="Y19" s="128"/>
      <c r="Z19" s="129"/>
      <c r="AA19" s="135"/>
      <c r="AB19" s="128"/>
      <c r="AC19" s="128"/>
      <c r="AD19" s="128"/>
      <c r="AE19" s="128"/>
      <c r="AF19" s="128"/>
      <c r="AG19" s="128"/>
      <c r="AH19" s="128"/>
      <c r="AI19" s="128"/>
      <c r="AJ19" s="128"/>
      <c r="AK19" s="128"/>
      <c r="AL19" s="130"/>
    </row>
    <row r="20" spans="1:38" x14ac:dyDescent="0.25">
      <c r="A20" s="34">
        <v>9</v>
      </c>
      <c r="B20" s="128"/>
      <c r="C20" s="129"/>
      <c r="D20" s="129"/>
      <c r="E20" s="135"/>
      <c r="F20" s="128"/>
      <c r="G20" s="128"/>
      <c r="H20" s="128"/>
      <c r="I20" s="128"/>
      <c r="J20" s="128"/>
      <c r="K20" s="128"/>
      <c r="L20" s="128"/>
      <c r="M20" s="128"/>
      <c r="N20" s="130"/>
      <c r="O20" s="134"/>
      <c r="P20" s="128"/>
      <c r="Q20" s="128"/>
      <c r="R20" s="128"/>
      <c r="S20" s="128"/>
      <c r="T20" s="128"/>
      <c r="U20" s="128"/>
      <c r="V20" s="128"/>
      <c r="W20" s="128"/>
      <c r="X20" s="128"/>
      <c r="Y20" s="128"/>
      <c r="Z20" s="129"/>
      <c r="AA20" s="135"/>
      <c r="AB20" s="128"/>
      <c r="AC20" s="128"/>
      <c r="AD20" s="128"/>
      <c r="AE20" s="128"/>
      <c r="AF20" s="128"/>
      <c r="AG20" s="128"/>
      <c r="AH20" s="128"/>
      <c r="AI20" s="128"/>
      <c r="AJ20" s="128"/>
      <c r="AK20" s="128"/>
      <c r="AL20" s="130"/>
    </row>
    <row r="21" spans="1:38" x14ac:dyDescent="0.25">
      <c r="A21" s="34">
        <v>10</v>
      </c>
      <c r="B21" s="128"/>
      <c r="C21" s="129"/>
      <c r="D21" s="129"/>
      <c r="E21" s="135"/>
      <c r="F21" s="128"/>
      <c r="G21" s="128"/>
      <c r="H21" s="128"/>
      <c r="I21" s="128"/>
      <c r="J21" s="128"/>
      <c r="K21" s="128"/>
      <c r="L21" s="128"/>
      <c r="M21" s="128"/>
      <c r="N21" s="130"/>
      <c r="O21" s="134"/>
      <c r="P21" s="128"/>
      <c r="Q21" s="128"/>
      <c r="R21" s="128"/>
      <c r="S21" s="128"/>
      <c r="T21" s="128"/>
      <c r="U21" s="128"/>
      <c r="V21" s="128"/>
      <c r="W21" s="128"/>
      <c r="X21" s="128"/>
      <c r="Y21" s="128"/>
      <c r="Z21" s="129"/>
      <c r="AA21" s="135"/>
      <c r="AB21" s="128"/>
      <c r="AC21" s="128"/>
      <c r="AD21" s="128"/>
      <c r="AE21" s="128"/>
      <c r="AF21" s="128"/>
      <c r="AG21" s="128"/>
      <c r="AH21" s="128"/>
      <c r="AI21" s="128"/>
      <c r="AJ21" s="128"/>
      <c r="AK21" s="128"/>
      <c r="AL21" s="130"/>
    </row>
    <row r="22" spans="1:38" x14ac:dyDescent="0.25">
      <c r="A22" s="34">
        <v>11</v>
      </c>
      <c r="B22" s="128"/>
      <c r="C22" s="129"/>
      <c r="D22" s="129"/>
      <c r="E22" s="135"/>
      <c r="F22" s="128"/>
      <c r="G22" s="128"/>
      <c r="H22" s="128"/>
      <c r="I22" s="128"/>
      <c r="J22" s="128"/>
      <c r="K22" s="128"/>
      <c r="L22" s="128"/>
      <c r="M22" s="128"/>
      <c r="N22" s="130"/>
      <c r="O22" s="134"/>
      <c r="P22" s="128"/>
      <c r="Q22" s="128"/>
      <c r="R22" s="128"/>
      <c r="S22" s="128"/>
      <c r="T22" s="128"/>
      <c r="U22" s="128"/>
      <c r="V22" s="128"/>
      <c r="W22" s="128"/>
      <c r="X22" s="128"/>
      <c r="Y22" s="128"/>
      <c r="Z22" s="129"/>
      <c r="AA22" s="135"/>
      <c r="AB22" s="128"/>
      <c r="AC22" s="128"/>
      <c r="AD22" s="128"/>
      <c r="AE22" s="128"/>
      <c r="AF22" s="128"/>
      <c r="AG22" s="128"/>
      <c r="AH22" s="128"/>
      <c r="AI22" s="128"/>
      <c r="AJ22" s="128"/>
      <c r="AK22" s="128"/>
      <c r="AL22" s="130"/>
    </row>
    <row r="23" spans="1:38" x14ac:dyDescent="0.25">
      <c r="A23" s="34">
        <v>12</v>
      </c>
      <c r="B23" s="128"/>
      <c r="C23" s="129"/>
      <c r="D23" s="129"/>
      <c r="E23" s="135"/>
      <c r="F23" s="128"/>
      <c r="G23" s="128"/>
      <c r="H23" s="128"/>
      <c r="I23" s="128"/>
      <c r="J23" s="128"/>
      <c r="K23" s="128"/>
      <c r="L23" s="128"/>
      <c r="M23" s="128"/>
      <c r="N23" s="130"/>
      <c r="O23" s="134"/>
      <c r="P23" s="128"/>
      <c r="Q23" s="128"/>
      <c r="R23" s="128"/>
      <c r="S23" s="128"/>
      <c r="T23" s="128"/>
      <c r="U23" s="128"/>
      <c r="V23" s="128"/>
      <c r="W23" s="128"/>
      <c r="X23" s="128"/>
      <c r="Y23" s="128"/>
      <c r="Z23" s="129"/>
      <c r="AA23" s="135"/>
      <c r="AB23" s="128"/>
      <c r="AC23" s="128"/>
      <c r="AD23" s="128"/>
      <c r="AE23" s="128"/>
      <c r="AF23" s="128"/>
      <c r="AG23" s="128"/>
      <c r="AH23" s="128"/>
      <c r="AI23" s="128"/>
      <c r="AJ23" s="128"/>
      <c r="AK23" s="128"/>
      <c r="AL23" s="130"/>
    </row>
    <row r="24" spans="1:38" x14ac:dyDescent="0.25">
      <c r="A24" s="34">
        <v>13</v>
      </c>
      <c r="B24" s="128"/>
      <c r="C24" s="129"/>
      <c r="D24" s="129"/>
      <c r="E24" s="135"/>
      <c r="F24" s="128"/>
      <c r="G24" s="128"/>
      <c r="H24" s="128"/>
      <c r="I24" s="128"/>
      <c r="J24" s="128"/>
      <c r="K24" s="128"/>
      <c r="L24" s="128"/>
      <c r="M24" s="128"/>
      <c r="N24" s="130"/>
      <c r="O24" s="134"/>
      <c r="P24" s="128"/>
      <c r="Q24" s="128"/>
      <c r="R24" s="128"/>
      <c r="S24" s="128"/>
      <c r="T24" s="128"/>
      <c r="U24" s="128"/>
      <c r="V24" s="128"/>
      <c r="W24" s="128"/>
      <c r="X24" s="128"/>
      <c r="Y24" s="128"/>
      <c r="Z24" s="129"/>
      <c r="AA24" s="135"/>
      <c r="AB24" s="128"/>
      <c r="AC24" s="128"/>
      <c r="AD24" s="128"/>
      <c r="AE24" s="128"/>
      <c r="AF24" s="128"/>
      <c r="AG24" s="128"/>
      <c r="AH24" s="128"/>
      <c r="AI24" s="128"/>
      <c r="AJ24" s="128"/>
      <c r="AK24" s="128"/>
      <c r="AL24" s="130"/>
    </row>
    <row r="25" spans="1:38" x14ac:dyDescent="0.25">
      <c r="A25" s="34">
        <v>14</v>
      </c>
      <c r="B25" s="128"/>
      <c r="C25" s="129"/>
      <c r="D25" s="129"/>
      <c r="E25" s="135"/>
      <c r="F25" s="128"/>
      <c r="G25" s="128"/>
      <c r="H25" s="128"/>
      <c r="I25" s="128"/>
      <c r="J25" s="128"/>
      <c r="K25" s="128"/>
      <c r="L25" s="128"/>
      <c r="M25" s="128"/>
      <c r="N25" s="130"/>
      <c r="O25" s="134"/>
      <c r="P25" s="128"/>
      <c r="Q25" s="128"/>
      <c r="R25" s="128"/>
      <c r="S25" s="128"/>
      <c r="T25" s="128"/>
      <c r="U25" s="128"/>
      <c r="V25" s="128"/>
      <c r="W25" s="128"/>
      <c r="X25" s="128"/>
      <c r="Y25" s="128"/>
      <c r="Z25" s="129"/>
      <c r="AA25" s="135"/>
      <c r="AB25" s="128"/>
      <c r="AC25" s="128"/>
      <c r="AD25" s="128"/>
      <c r="AE25" s="128"/>
      <c r="AF25" s="128"/>
      <c r="AG25" s="128"/>
      <c r="AH25" s="128"/>
      <c r="AI25" s="128"/>
      <c r="AJ25" s="128"/>
      <c r="AK25" s="128"/>
      <c r="AL25" s="130"/>
    </row>
    <row r="26" spans="1:38" x14ac:dyDescent="0.25">
      <c r="A26" s="34">
        <v>15</v>
      </c>
      <c r="B26" s="128"/>
      <c r="C26" s="129"/>
      <c r="D26" s="129"/>
      <c r="E26" s="135"/>
      <c r="F26" s="128"/>
      <c r="G26" s="128"/>
      <c r="H26" s="128"/>
      <c r="I26" s="128"/>
      <c r="J26" s="128"/>
      <c r="K26" s="128"/>
      <c r="L26" s="128"/>
      <c r="M26" s="128"/>
      <c r="N26" s="130"/>
      <c r="O26" s="134"/>
      <c r="P26" s="128"/>
      <c r="Q26" s="128"/>
      <c r="R26" s="128"/>
      <c r="S26" s="128"/>
      <c r="T26" s="128"/>
      <c r="U26" s="128"/>
      <c r="V26" s="128"/>
      <c r="W26" s="128"/>
      <c r="X26" s="128"/>
      <c r="Y26" s="128"/>
      <c r="Z26" s="129"/>
      <c r="AA26" s="135"/>
      <c r="AB26" s="128"/>
      <c r="AC26" s="128"/>
      <c r="AD26" s="128"/>
      <c r="AE26" s="128"/>
      <c r="AF26" s="128"/>
      <c r="AG26" s="128"/>
      <c r="AH26" s="128"/>
      <c r="AI26" s="128"/>
      <c r="AJ26" s="128"/>
      <c r="AK26" s="128"/>
      <c r="AL26" s="130"/>
    </row>
    <row r="27" spans="1:38" x14ac:dyDescent="0.25">
      <c r="A27" s="34">
        <v>16</v>
      </c>
      <c r="B27" s="128"/>
      <c r="C27" s="129"/>
      <c r="D27" s="129"/>
      <c r="E27" s="135"/>
      <c r="F27" s="128"/>
      <c r="G27" s="128"/>
      <c r="H27" s="128"/>
      <c r="I27" s="128"/>
      <c r="J27" s="128"/>
      <c r="K27" s="128"/>
      <c r="L27" s="128"/>
      <c r="M27" s="128"/>
      <c r="N27" s="130"/>
      <c r="O27" s="134"/>
      <c r="P27" s="128"/>
      <c r="Q27" s="128"/>
      <c r="R27" s="128"/>
      <c r="S27" s="128"/>
      <c r="T27" s="128"/>
      <c r="U27" s="128"/>
      <c r="V27" s="128"/>
      <c r="W27" s="128"/>
      <c r="X27" s="128"/>
      <c r="Y27" s="128"/>
      <c r="Z27" s="129"/>
      <c r="AA27" s="135"/>
      <c r="AB27" s="128"/>
      <c r="AC27" s="128"/>
      <c r="AD27" s="128"/>
      <c r="AE27" s="128"/>
      <c r="AF27" s="128"/>
      <c r="AG27" s="128"/>
      <c r="AH27" s="128"/>
      <c r="AI27" s="128"/>
      <c r="AJ27" s="128"/>
      <c r="AK27" s="128"/>
      <c r="AL27" s="130"/>
    </row>
    <row r="28" spans="1:38" x14ac:dyDescent="0.25">
      <c r="A28" s="34">
        <v>17</v>
      </c>
      <c r="B28" s="128"/>
      <c r="C28" s="129"/>
      <c r="D28" s="129"/>
      <c r="E28" s="135"/>
      <c r="F28" s="128"/>
      <c r="G28" s="128"/>
      <c r="H28" s="128"/>
      <c r="I28" s="128"/>
      <c r="J28" s="128"/>
      <c r="K28" s="128"/>
      <c r="L28" s="128"/>
      <c r="M28" s="128"/>
      <c r="N28" s="130"/>
      <c r="O28" s="134"/>
      <c r="P28" s="128"/>
      <c r="Q28" s="128"/>
      <c r="R28" s="128"/>
      <c r="S28" s="128"/>
      <c r="T28" s="128"/>
      <c r="U28" s="128"/>
      <c r="V28" s="128"/>
      <c r="W28" s="128"/>
      <c r="X28" s="128"/>
      <c r="Y28" s="128"/>
      <c r="Z28" s="129"/>
      <c r="AA28" s="135"/>
      <c r="AB28" s="128"/>
      <c r="AC28" s="128"/>
      <c r="AD28" s="128"/>
      <c r="AE28" s="128"/>
      <c r="AF28" s="128"/>
      <c r="AG28" s="128"/>
      <c r="AH28" s="128"/>
      <c r="AI28" s="128"/>
      <c r="AJ28" s="128"/>
      <c r="AK28" s="128"/>
      <c r="AL28" s="130"/>
    </row>
    <row r="29" spans="1:38" x14ac:dyDescent="0.25">
      <c r="A29" s="34">
        <v>18</v>
      </c>
      <c r="B29" s="128"/>
      <c r="C29" s="129"/>
      <c r="D29" s="129"/>
      <c r="E29" s="135"/>
      <c r="F29" s="128"/>
      <c r="G29" s="128"/>
      <c r="H29" s="128"/>
      <c r="I29" s="128"/>
      <c r="J29" s="128"/>
      <c r="K29" s="128"/>
      <c r="L29" s="128"/>
      <c r="M29" s="128"/>
      <c r="N29" s="130"/>
      <c r="O29" s="134"/>
      <c r="P29" s="128"/>
      <c r="Q29" s="128"/>
      <c r="R29" s="128"/>
      <c r="S29" s="128"/>
      <c r="T29" s="128"/>
      <c r="U29" s="128"/>
      <c r="V29" s="128"/>
      <c r="W29" s="128"/>
      <c r="X29" s="128"/>
      <c r="Y29" s="128"/>
      <c r="Z29" s="129"/>
      <c r="AA29" s="135"/>
      <c r="AB29" s="128"/>
      <c r="AC29" s="128"/>
      <c r="AD29" s="128"/>
      <c r="AE29" s="128"/>
      <c r="AF29" s="128"/>
      <c r="AG29" s="128"/>
      <c r="AH29" s="128"/>
      <c r="AI29" s="128"/>
      <c r="AJ29" s="128"/>
      <c r="AK29" s="128"/>
      <c r="AL29" s="130"/>
    </row>
    <row r="30" spans="1:38" x14ac:dyDescent="0.25">
      <c r="A30" s="34">
        <v>19</v>
      </c>
      <c r="B30" s="128"/>
      <c r="C30" s="129"/>
      <c r="D30" s="129"/>
      <c r="E30" s="135"/>
      <c r="F30" s="128"/>
      <c r="G30" s="128"/>
      <c r="H30" s="128"/>
      <c r="I30" s="128"/>
      <c r="J30" s="128"/>
      <c r="K30" s="128"/>
      <c r="L30" s="128"/>
      <c r="M30" s="128"/>
      <c r="N30" s="130"/>
      <c r="O30" s="134"/>
      <c r="P30" s="128"/>
      <c r="Q30" s="128"/>
      <c r="R30" s="128"/>
      <c r="S30" s="128"/>
      <c r="T30" s="128"/>
      <c r="U30" s="128"/>
      <c r="V30" s="128"/>
      <c r="W30" s="128"/>
      <c r="X30" s="128"/>
      <c r="Y30" s="128"/>
      <c r="Z30" s="129"/>
      <c r="AA30" s="135"/>
      <c r="AB30" s="128"/>
      <c r="AC30" s="128"/>
      <c r="AD30" s="128"/>
      <c r="AE30" s="128"/>
      <c r="AF30" s="128"/>
      <c r="AG30" s="128"/>
      <c r="AH30" s="128"/>
      <c r="AI30" s="128"/>
      <c r="AJ30" s="128"/>
      <c r="AK30" s="128"/>
      <c r="AL30" s="130"/>
    </row>
    <row r="31" spans="1:38" x14ac:dyDescent="0.25">
      <c r="A31" s="34">
        <v>20</v>
      </c>
      <c r="B31" s="128"/>
      <c r="C31" s="129"/>
      <c r="D31" s="129"/>
      <c r="E31" s="135"/>
      <c r="F31" s="128"/>
      <c r="G31" s="128"/>
      <c r="H31" s="128"/>
      <c r="I31" s="128"/>
      <c r="J31" s="128"/>
      <c r="K31" s="128"/>
      <c r="L31" s="128"/>
      <c r="M31" s="128"/>
      <c r="N31" s="130"/>
      <c r="O31" s="134"/>
      <c r="P31" s="128"/>
      <c r="Q31" s="128"/>
      <c r="R31" s="128"/>
      <c r="S31" s="128"/>
      <c r="T31" s="128"/>
      <c r="U31" s="128"/>
      <c r="V31" s="128"/>
      <c r="W31" s="128"/>
      <c r="X31" s="128"/>
      <c r="Y31" s="128"/>
      <c r="Z31" s="129"/>
      <c r="AA31" s="135"/>
      <c r="AB31" s="128"/>
      <c r="AC31" s="128"/>
      <c r="AD31" s="128"/>
      <c r="AE31" s="128"/>
      <c r="AF31" s="128"/>
      <c r="AG31" s="128"/>
      <c r="AH31" s="128"/>
      <c r="AI31" s="128"/>
      <c r="AJ31" s="128"/>
      <c r="AK31" s="128"/>
      <c r="AL31" s="130"/>
    </row>
    <row r="32" spans="1:38" x14ac:dyDescent="0.25">
      <c r="A32" s="34">
        <v>21</v>
      </c>
      <c r="B32" s="128"/>
      <c r="C32" s="129"/>
      <c r="D32" s="129"/>
      <c r="E32" s="135"/>
      <c r="F32" s="128"/>
      <c r="G32" s="128"/>
      <c r="H32" s="128"/>
      <c r="I32" s="128"/>
      <c r="J32" s="128"/>
      <c r="K32" s="128"/>
      <c r="L32" s="128"/>
      <c r="M32" s="128"/>
      <c r="N32" s="130"/>
      <c r="O32" s="134"/>
      <c r="P32" s="128"/>
      <c r="Q32" s="128"/>
      <c r="R32" s="128"/>
      <c r="S32" s="128"/>
      <c r="T32" s="128"/>
      <c r="U32" s="128"/>
      <c r="V32" s="128"/>
      <c r="W32" s="128"/>
      <c r="X32" s="128"/>
      <c r="Y32" s="128"/>
      <c r="Z32" s="129"/>
      <c r="AA32" s="135"/>
      <c r="AB32" s="128"/>
      <c r="AC32" s="128"/>
      <c r="AD32" s="128"/>
      <c r="AE32" s="128"/>
      <c r="AF32" s="128"/>
      <c r="AG32" s="128"/>
      <c r="AH32" s="128"/>
      <c r="AI32" s="128"/>
      <c r="AJ32" s="128"/>
      <c r="AK32" s="128"/>
      <c r="AL32" s="130"/>
    </row>
    <row r="33" spans="1:39" x14ac:dyDescent="0.25">
      <c r="A33" s="34">
        <v>22</v>
      </c>
      <c r="B33" s="128"/>
      <c r="C33" s="129"/>
      <c r="D33" s="129"/>
      <c r="E33" s="135"/>
      <c r="F33" s="128"/>
      <c r="G33" s="128"/>
      <c r="H33" s="128"/>
      <c r="I33" s="128"/>
      <c r="J33" s="128"/>
      <c r="K33" s="128"/>
      <c r="L33" s="128"/>
      <c r="M33" s="128"/>
      <c r="N33" s="130"/>
      <c r="O33" s="134"/>
      <c r="P33" s="128"/>
      <c r="Q33" s="128"/>
      <c r="R33" s="128"/>
      <c r="S33" s="128"/>
      <c r="T33" s="128"/>
      <c r="U33" s="128"/>
      <c r="V33" s="128"/>
      <c r="W33" s="128"/>
      <c r="X33" s="128"/>
      <c r="Y33" s="128"/>
      <c r="Z33" s="129"/>
      <c r="AA33" s="135"/>
      <c r="AB33" s="128"/>
      <c r="AC33" s="128"/>
      <c r="AD33" s="128"/>
      <c r="AE33" s="128"/>
      <c r="AF33" s="128"/>
      <c r="AG33" s="128"/>
      <c r="AH33" s="128"/>
      <c r="AI33" s="128"/>
      <c r="AJ33" s="128"/>
      <c r="AK33" s="128"/>
      <c r="AL33" s="130"/>
    </row>
    <row r="34" spans="1:39" x14ac:dyDescent="0.25">
      <c r="A34" s="34">
        <v>23</v>
      </c>
      <c r="B34" s="128"/>
      <c r="C34" s="129"/>
      <c r="D34" s="129"/>
      <c r="E34" s="135"/>
      <c r="F34" s="128"/>
      <c r="G34" s="128"/>
      <c r="H34" s="128"/>
      <c r="I34" s="128"/>
      <c r="J34" s="128"/>
      <c r="K34" s="128"/>
      <c r="L34" s="128"/>
      <c r="M34" s="128"/>
      <c r="N34" s="130"/>
      <c r="O34" s="134"/>
      <c r="P34" s="128"/>
      <c r="Q34" s="128"/>
      <c r="R34" s="128"/>
      <c r="S34" s="128"/>
      <c r="T34" s="128"/>
      <c r="U34" s="128"/>
      <c r="V34" s="128"/>
      <c r="W34" s="128"/>
      <c r="X34" s="128"/>
      <c r="Y34" s="128"/>
      <c r="Z34" s="129"/>
      <c r="AA34" s="135"/>
      <c r="AB34" s="128"/>
      <c r="AC34" s="128"/>
      <c r="AD34" s="128"/>
      <c r="AE34" s="128"/>
      <c r="AF34" s="128"/>
      <c r="AG34" s="128"/>
      <c r="AH34" s="128"/>
      <c r="AI34" s="128"/>
      <c r="AJ34" s="128"/>
      <c r="AK34" s="128"/>
      <c r="AL34" s="130"/>
    </row>
    <row r="35" spans="1:39" x14ac:dyDescent="0.25">
      <c r="A35" s="34">
        <v>24</v>
      </c>
      <c r="B35" s="128"/>
      <c r="C35" s="129"/>
      <c r="D35" s="129"/>
      <c r="E35" s="135"/>
      <c r="F35" s="128"/>
      <c r="G35" s="128"/>
      <c r="H35" s="128"/>
      <c r="I35" s="128"/>
      <c r="J35" s="128"/>
      <c r="K35" s="128"/>
      <c r="L35" s="128"/>
      <c r="M35" s="128"/>
      <c r="N35" s="130"/>
      <c r="O35" s="134"/>
      <c r="P35" s="128"/>
      <c r="Q35" s="128"/>
      <c r="R35" s="128"/>
      <c r="S35" s="128"/>
      <c r="T35" s="128"/>
      <c r="U35" s="128"/>
      <c r="V35" s="128"/>
      <c r="W35" s="128"/>
      <c r="X35" s="128"/>
      <c r="Y35" s="128"/>
      <c r="Z35" s="129"/>
      <c r="AA35" s="135"/>
      <c r="AB35" s="128"/>
      <c r="AC35" s="128"/>
      <c r="AD35" s="128"/>
      <c r="AE35" s="128"/>
      <c r="AF35" s="128"/>
      <c r="AG35" s="128"/>
      <c r="AH35" s="128"/>
      <c r="AI35" s="128"/>
      <c r="AJ35" s="128"/>
      <c r="AK35" s="128"/>
      <c r="AL35" s="130"/>
    </row>
    <row r="36" spans="1:39" ht="15.75" thickBot="1" x14ac:dyDescent="0.3">
      <c r="A36" s="123">
        <v>25</v>
      </c>
      <c r="B36" s="131"/>
      <c r="C36" s="132"/>
      <c r="D36" s="132"/>
      <c r="E36" s="137"/>
      <c r="F36" s="131"/>
      <c r="G36" s="131"/>
      <c r="H36" s="131"/>
      <c r="I36" s="131"/>
      <c r="J36" s="131"/>
      <c r="K36" s="131"/>
      <c r="L36" s="131"/>
      <c r="M36" s="131"/>
      <c r="N36" s="133"/>
      <c r="O36" s="136"/>
      <c r="P36" s="131"/>
      <c r="Q36" s="131"/>
      <c r="R36" s="131"/>
      <c r="S36" s="131"/>
      <c r="T36" s="131"/>
      <c r="U36" s="131"/>
      <c r="V36" s="131"/>
      <c r="W36" s="131"/>
      <c r="X36" s="131"/>
      <c r="Y36" s="131"/>
      <c r="Z36" s="132"/>
      <c r="AA36" s="137"/>
      <c r="AB36" s="131"/>
      <c r="AC36" s="131"/>
      <c r="AD36" s="131"/>
      <c r="AE36" s="131"/>
      <c r="AF36" s="131"/>
      <c r="AG36" s="131"/>
      <c r="AH36" s="131"/>
      <c r="AI36" s="131"/>
      <c r="AJ36" s="131"/>
      <c r="AK36" s="131"/>
      <c r="AL36" s="133"/>
    </row>
    <row r="38" spans="1:39" s="99" customFormat="1" x14ac:dyDescent="0.25">
      <c r="D38" s="160" t="s">
        <v>103</v>
      </c>
      <c r="E38" s="160"/>
      <c r="F38" s="160"/>
      <c r="G38" s="160"/>
      <c r="H38" s="160"/>
      <c r="I38" s="160"/>
      <c r="J38" s="160"/>
      <c r="K38" s="160"/>
      <c r="O38" s="160" t="s">
        <v>67</v>
      </c>
      <c r="P38" s="160"/>
      <c r="Q38" s="160"/>
      <c r="R38" s="160"/>
      <c r="S38" s="160"/>
      <c r="T38" s="160"/>
      <c r="U38" s="160"/>
      <c r="V38" s="160"/>
      <c r="AF38" s="160" t="s">
        <v>90</v>
      </c>
      <c r="AG38" s="160"/>
      <c r="AH38" s="160"/>
      <c r="AI38" s="160"/>
      <c r="AJ38" s="160"/>
      <c r="AK38" s="160"/>
      <c r="AL38" s="160"/>
      <c r="AM38" s="147"/>
    </row>
    <row r="39" spans="1:39" s="99" customFormat="1" x14ac:dyDescent="0.25">
      <c r="A39" s="156" t="s">
        <v>60</v>
      </c>
      <c r="B39" s="156"/>
      <c r="C39" s="156"/>
      <c r="D39" s="161">
        <f ca="1">'VERİ GİRİŞİ'!$M$1</f>
        <v>46142</v>
      </c>
      <c r="E39" s="158"/>
      <c r="F39" s="158"/>
      <c r="G39" s="158"/>
      <c r="H39" s="158"/>
      <c r="I39" s="158"/>
      <c r="J39" s="158"/>
      <c r="K39" s="158"/>
      <c r="L39" s="156" t="s">
        <v>60</v>
      </c>
      <c r="M39" s="156"/>
      <c r="N39" s="156"/>
      <c r="O39" s="161">
        <f ca="1">'VERİ GİRİŞİ'!$M$1</f>
        <v>46142</v>
      </c>
      <c r="P39" s="158"/>
      <c r="Q39" s="158"/>
      <c r="R39" s="158"/>
      <c r="S39" s="158"/>
      <c r="T39" s="158"/>
      <c r="U39" s="158"/>
      <c r="V39" s="158"/>
      <c r="AB39" s="156" t="s">
        <v>60</v>
      </c>
      <c r="AC39" s="156"/>
      <c r="AD39" s="156"/>
      <c r="AE39" s="156"/>
      <c r="AF39" s="163">
        <f ca="1">'VERİ GİRİŞİ'!$M$1</f>
        <v>46142</v>
      </c>
      <c r="AG39" s="163"/>
      <c r="AH39" s="163"/>
      <c r="AI39" s="163"/>
      <c r="AJ39" s="163"/>
      <c r="AK39" s="163"/>
      <c r="AL39" s="163"/>
      <c r="AM39" s="146"/>
    </row>
    <row r="40" spans="1:39" s="99" customFormat="1" x14ac:dyDescent="0.25">
      <c r="A40" s="156" t="s">
        <v>102</v>
      </c>
      <c r="B40" s="156"/>
      <c r="C40" s="156"/>
      <c r="D40" s="157">
        <f>'VERİ GİRİŞİ'!$U$4</f>
        <v>0</v>
      </c>
      <c r="E40" s="157"/>
      <c r="F40" s="157"/>
      <c r="G40" s="157"/>
      <c r="H40" s="157"/>
      <c r="I40" s="157"/>
      <c r="J40" s="157"/>
      <c r="K40" s="157"/>
      <c r="L40" s="156" t="s">
        <v>102</v>
      </c>
      <c r="M40" s="156"/>
      <c r="N40" s="156"/>
      <c r="O40" s="158">
        <f>'VERİ GİRİŞİ'!$U$1</f>
        <v>0</v>
      </c>
      <c r="P40" s="158"/>
      <c r="Q40" s="158"/>
      <c r="R40" s="158"/>
      <c r="S40" s="158"/>
      <c r="T40" s="158"/>
      <c r="U40" s="158"/>
      <c r="V40" s="158"/>
      <c r="AB40" s="156" t="s">
        <v>102</v>
      </c>
      <c r="AC40" s="156"/>
      <c r="AD40" s="156"/>
      <c r="AE40" s="156"/>
      <c r="AF40" s="155">
        <f>'VERİ GİRİŞİ'!$AD$1</f>
        <v>0</v>
      </c>
      <c r="AG40" s="155"/>
      <c r="AH40" s="155"/>
      <c r="AI40" s="155"/>
      <c r="AJ40" s="155"/>
      <c r="AK40" s="155"/>
      <c r="AL40" s="155"/>
      <c r="AM40" s="146"/>
    </row>
    <row r="41" spans="1:39" s="99" customFormat="1" x14ac:dyDescent="0.25">
      <c r="A41" s="156" t="s">
        <v>101</v>
      </c>
      <c r="B41" s="156"/>
      <c r="C41" s="156"/>
      <c r="D41" s="157">
        <f>'VERİ GİRİŞİ'!$U$5</f>
        <v>0</v>
      </c>
      <c r="E41" s="157"/>
      <c r="F41" s="157"/>
      <c r="G41" s="157"/>
      <c r="H41" s="157"/>
      <c r="I41" s="157"/>
      <c r="J41" s="157"/>
      <c r="K41" s="157"/>
      <c r="L41" s="156" t="s">
        <v>101</v>
      </c>
      <c r="M41" s="156"/>
      <c r="N41" s="156"/>
      <c r="O41" s="158">
        <f>'VERİ GİRİŞİ'!$U$2</f>
        <v>0</v>
      </c>
      <c r="P41" s="158"/>
      <c r="Q41" s="158"/>
      <c r="R41" s="158"/>
      <c r="S41" s="158"/>
      <c r="T41" s="158"/>
      <c r="U41" s="158"/>
      <c r="V41" s="158"/>
      <c r="AB41" s="156" t="s">
        <v>101</v>
      </c>
      <c r="AC41" s="156"/>
      <c r="AD41" s="156"/>
      <c r="AE41" s="156"/>
      <c r="AF41" s="155">
        <f>'VERİ GİRİŞİ'!$AD$2</f>
        <v>0</v>
      </c>
      <c r="AG41" s="155"/>
      <c r="AH41" s="155"/>
      <c r="AI41" s="155"/>
      <c r="AJ41" s="155"/>
      <c r="AK41" s="155"/>
      <c r="AL41" s="155"/>
      <c r="AM41" s="146"/>
    </row>
  </sheetData>
  <mergeCells count="48">
    <mergeCell ref="AA10:AL10"/>
    <mergeCell ref="D10:D11"/>
    <mergeCell ref="J1:L2"/>
    <mergeCell ref="M1:O2"/>
    <mergeCell ref="D1:D2"/>
    <mergeCell ref="E1:F2"/>
    <mergeCell ref="AI1:AJ2"/>
    <mergeCell ref="AK1:AL2"/>
    <mergeCell ref="Q4:T4"/>
    <mergeCell ref="U4:X4"/>
    <mergeCell ref="Q5:T5"/>
    <mergeCell ref="U5:X5"/>
    <mergeCell ref="U1:X1"/>
    <mergeCell ref="Q1:T1"/>
    <mergeCell ref="Q2:T2"/>
    <mergeCell ref="Z2:AC2"/>
    <mergeCell ref="AD1:AG1"/>
    <mergeCell ref="AD2:AG2"/>
    <mergeCell ref="U2:X2"/>
    <mergeCell ref="Z1:AC1"/>
    <mergeCell ref="A6:AL8"/>
    <mergeCell ref="O38:V38"/>
    <mergeCell ref="A39:C39"/>
    <mergeCell ref="D39:K39"/>
    <mergeCell ref="L39:N39"/>
    <mergeCell ref="O39:V39"/>
    <mergeCell ref="A9:AL9"/>
    <mergeCell ref="AF38:AL38"/>
    <mergeCell ref="AF39:AL39"/>
    <mergeCell ref="D38:K38"/>
    <mergeCell ref="A10:A11"/>
    <mergeCell ref="B10:B11"/>
    <mergeCell ref="C10:C11"/>
    <mergeCell ref="E10:N10"/>
    <mergeCell ref="AB39:AE39"/>
    <mergeCell ref="O10:Z10"/>
    <mergeCell ref="AF40:AL40"/>
    <mergeCell ref="AF41:AL41"/>
    <mergeCell ref="A41:C41"/>
    <mergeCell ref="D41:K41"/>
    <mergeCell ref="L41:N41"/>
    <mergeCell ref="O41:V41"/>
    <mergeCell ref="AB41:AE41"/>
    <mergeCell ref="A40:C40"/>
    <mergeCell ref="D40:K40"/>
    <mergeCell ref="L40:N40"/>
    <mergeCell ref="O40:V40"/>
    <mergeCell ref="AB40:AE40"/>
  </mergeCells>
  <phoneticPr fontId="10" type="noConversion"/>
  <dataValidations count="2">
    <dataValidation type="list" allowBlank="1" sqref="E1" xr:uid="{62B19994-79F7-48A8-81C7-3010F9E6158A}">
      <formula1>"FAİZLİ,FAİZSİZ"</formula1>
    </dataValidation>
    <dataValidation type="list" allowBlank="1" showInputMessage="1" showErrorMessage="1" sqref="AK1:AL5" xr:uid="{1032F52A-17AD-405B-A8B6-C1C2A96342F9}">
      <formula1>"15,20,27,35"</formula1>
    </dataValidation>
  </dataValidations>
  <pageMargins left="0" right="0" top="0.74803149606299213" bottom="0.74803149606299213" header="0.31496062992125984" footer="0.31496062992125984"/>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1"/>
  <dimension ref="A1:F6"/>
  <sheetViews>
    <sheetView workbookViewId="0">
      <selection activeCell="E28" sqref="E28"/>
    </sheetView>
  </sheetViews>
  <sheetFormatPr defaultRowHeight="15" x14ac:dyDescent="0.25"/>
  <cols>
    <col min="1" max="1" width="26" bestFit="1" customWidth="1"/>
    <col min="2" max="2" width="10.7109375" bestFit="1" customWidth="1"/>
  </cols>
  <sheetData>
    <row r="1" spans="1:6" ht="36" customHeight="1" x14ac:dyDescent="0.25">
      <c r="A1" s="72" t="s">
        <v>0</v>
      </c>
      <c r="B1" s="88">
        <f ca="1">IF('HESAPLAMA SAYFASI'!D3="FAİZSİZ",0,'HESAPLAMA SAYFASI'!N3)</f>
        <v>46142</v>
      </c>
    </row>
    <row r="2" spans="1:6" x14ac:dyDescent="0.25">
      <c r="A2" s="34" t="s">
        <v>1</v>
      </c>
      <c r="B2" s="89">
        <v>7.5900000000000004E-3</v>
      </c>
    </row>
    <row r="3" spans="1:6" x14ac:dyDescent="0.25">
      <c r="A3" s="34" t="s">
        <v>2</v>
      </c>
      <c r="B3" s="90">
        <v>0.375</v>
      </c>
    </row>
    <row r="4" spans="1:6" ht="15.75" thickBot="1" x14ac:dyDescent="0.3">
      <c r="A4" s="91" t="str">
        <f>"Gelir Vergisi Oranı"&amp;" ("&amp;B4&amp;")"</f>
        <v>Gelir Vergisi Oranı (0,15)</v>
      </c>
      <c r="B4" s="92">
        <f>VALUE('VERİ GİRİŞİ'!AK1&amp;"%")</f>
        <v>0.15</v>
      </c>
    </row>
    <row r="6" spans="1:6" x14ac:dyDescent="0.25">
      <c r="B6" s="212"/>
      <c r="C6" s="212"/>
      <c r="D6" s="212"/>
      <c r="E6" s="212"/>
      <c r="F6" s="212"/>
    </row>
  </sheetData>
  <mergeCells count="1">
    <mergeCell ref="B6:F6"/>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ayfa2"/>
  <dimension ref="A1:C7"/>
  <sheetViews>
    <sheetView workbookViewId="0">
      <selection activeCell="C14" sqref="C14"/>
    </sheetView>
  </sheetViews>
  <sheetFormatPr defaultRowHeight="15" x14ac:dyDescent="0.25"/>
  <cols>
    <col min="1" max="1" width="17.140625" customWidth="1"/>
    <col min="2" max="2" width="15.42578125" customWidth="1"/>
    <col min="3" max="3" width="23.42578125" customWidth="1"/>
  </cols>
  <sheetData>
    <row r="1" spans="1:3" x14ac:dyDescent="0.25">
      <c r="A1" s="72" t="s">
        <v>3</v>
      </c>
      <c r="B1" s="69" t="s">
        <v>4</v>
      </c>
      <c r="C1" s="82" t="s">
        <v>5</v>
      </c>
    </row>
    <row r="2" spans="1:3" x14ac:dyDescent="0.25">
      <c r="A2" s="83">
        <v>44927</v>
      </c>
      <c r="B2" s="81">
        <v>45107</v>
      </c>
      <c r="C2" s="84">
        <v>0.43368400000000001</v>
      </c>
    </row>
    <row r="3" spans="1:3" x14ac:dyDescent="0.25">
      <c r="A3" s="83">
        <v>45108</v>
      </c>
      <c r="B3" s="81">
        <v>45291</v>
      </c>
      <c r="C3" s="84">
        <v>0.50979600000000003</v>
      </c>
    </row>
    <row r="4" spans="1:3" x14ac:dyDescent="0.25">
      <c r="A4" s="83">
        <v>45292</v>
      </c>
      <c r="B4" s="81">
        <v>45473</v>
      </c>
      <c r="C4" s="84">
        <v>0.76087099999999996</v>
      </c>
    </row>
    <row r="5" spans="1:3" x14ac:dyDescent="0.25">
      <c r="A5" s="83">
        <v>45474</v>
      </c>
      <c r="B5" s="81">
        <v>45657</v>
      </c>
      <c r="C5" s="84">
        <v>0.90779600000000005</v>
      </c>
    </row>
    <row r="6" spans="1:3" x14ac:dyDescent="0.25">
      <c r="A6" s="83">
        <v>45658</v>
      </c>
      <c r="B6" s="81">
        <v>45838</v>
      </c>
      <c r="C6" s="84">
        <v>1.012556</v>
      </c>
    </row>
    <row r="7" spans="1:3" ht="15.75" thickBot="1" x14ac:dyDescent="0.3">
      <c r="A7" s="85">
        <v>45839</v>
      </c>
      <c r="B7" s="86">
        <v>46022</v>
      </c>
      <c r="C7" s="87">
        <v>1.1702109999999999</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AAADE-A9B9-49E9-BE8B-0865650BA9D4}">
  <sheetPr codeName="Sayfa6">
    <pageSetUpPr fitToPage="1"/>
  </sheetPr>
  <dimension ref="A1:AM633"/>
  <sheetViews>
    <sheetView workbookViewId="0">
      <selection activeCell="J4" sqref="J4"/>
    </sheetView>
  </sheetViews>
  <sheetFormatPr defaultRowHeight="15" x14ac:dyDescent="0.25"/>
  <cols>
    <col min="1" max="1" width="4" customWidth="1"/>
    <col min="2" max="2" width="12.85546875" customWidth="1"/>
    <col min="3" max="3" width="22.28515625" customWidth="1"/>
    <col min="4" max="4" width="18.5703125" customWidth="1"/>
    <col min="5" max="38" width="9.7109375" customWidth="1"/>
    <col min="39" max="39" width="4" hidden="1" customWidth="1"/>
    <col min="40" max="44" width="4" customWidth="1"/>
  </cols>
  <sheetData>
    <row r="1" spans="1:39" x14ac:dyDescent="0.25">
      <c r="A1" s="261" t="s">
        <v>54</v>
      </c>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row>
    <row r="2" spans="1:39" ht="15.75" thickBot="1" x14ac:dyDescent="0.3">
      <c r="C2" s="107"/>
      <c r="D2" s="108"/>
    </row>
    <row r="3" spans="1:39" ht="15.75" thickBot="1" x14ac:dyDescent="0.3">
      <c r="C3" s="80" t="s">
        <v>69</v>
      </c>
      <c r="D3" s="101" t="str">
        <f>'VERİ GİRİŞİ'!E1</f>
        <v>FAİZLİ</v>
      </c>
      <c r="J3" s="259" t="s">
        <v>11</v>
      </c>
      <c r="K3" s="260"/>
      <c r="L3" s="260"/>
      <c r="M3" s="260"/>
      <c r="N3" s="257">
        <f ca="1">'VERİ GİRİŞİ'!$M$1</f>
        <v>46142</v>
      </c>
      <c r="O3" s="257"/>
      <c r="P3" s="257"/>
      <c r="Q3" s="257"/>
      <c r="R3" s="258"/>
      <c r="S3" s="262" t="s">
        <v>64</v>
      </c>
      <c r="T3" s="262"/>
      <c r="U3" s="262"/>
      <c r="V3" s="262"/>
      <c r="W3" s="262"/>
      <c r="X3" s="262"/>
      <c r="Y3" s="262"/>
      <c r="Z3" s="262"/>
      <c r="AA3" s="262"/>
      <c r="AB3" s="262"/>
      <c r="AC3" s="262"/>
      <c r="AD3" s="262"/>
      <c r="AE3" s="262"/>
      <c r="AF3" s="262"/>
    </row>
    <row r="4" spans="1:39" x14ac:dyDescent="0.25">
      <c r="S4" s="105" t="s">
        <v>65</v>
      </c>
      <c r="T4" s="105"/>
      <c r="U4" s="105"/>
      <c r="V4" s="105"/>
      <c r="W4" s="105"/>
      <c r="X4" s="105"/>
      <c r="Y4" s="105"/>
      <c r="Z4" s="105"/>
      <c r="AA4" s="105"/>
      <c r="AB4" s="105"/>
      <c r="AC4" s="105"/>
      <c r="AD4" s="105"/>
      <c r="AE4" s="105"/>
      <c r="AF4" s="105"/>
      <c r="AG4" s="106"/>
      <c r="AH4" s="106"/>
      <c r="AI4" s="106"/>
      <c r="AJ4" s="106"/>
      <c r="AK4" s="106"/>
      <c r="AL4" s="106"/>
    </row>
    <row r="5" spans="1:39" x14ac:dyDescent="0.25">
      <c r="J5" s="32"/>
      <c r="M5" s="32"/>
    </row>
    <row r="6" spans="1:39" ht="15.75" thickBot="1" x14ac:dyDescent="0.3">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c r="AJ6" s="154"/>
      <c r="AK6" s="154"/>
      <c r="AL6" s="154"/>
    </row>
    <row r="7" spans="1:39" s="33" customFormat="1" ht="30" customHeight="1" x14ac:dyDescent="0.25">
      <c r="A7" s="182" t="s">
        <v>62</v>
      </c>
      <c r="B7" s="183" t="s">
        <v>61</v>
      </c>
      <c r="C7" s="184" t="s">
        <v>53</v>
      </c>
      <c r="D7" s="116" t="s">
        <v>52</v>
      </c>
      <c r="E7" s="182">
        <v>2023</v>
      </c>
      <c r="F7" s="183"/>
      <c r="G7" s="183"/>
      <c r="H7" s="183"/>
      <c r="I7" s="183"/>
      <c r="J7" s="183"/>
      <c r="K7" s="183"/>
      <c r="L7" s="183"/>
      <c r="M7" s="183"/>
      <c r="N7" s="184"/>
      <c r="O7" s="185">
        <v>2024</v>
      </c>
      <c r="P7" s="183"/>
      <c r="Q7" s="183"/>
      <c r="R7" s="183"/>
      <c r="S7" s="183"/>
      <c r="T7" s="183"/>
      <c r="U7" s="183"/>
      <c r="V7" s="183"/>
      <c r="W7" s="183"/>
      <c r="X7" s="183"/>
      <c r="Y7" s="183"/>
      <c r="Z7" s="184"/>
      <c r="AA7" s="233">
        <v>2025</v>
      </c>
      <c r="AB7" s="234"/>
      <c r="AC7" s="234"/>
      <c r="AD7" s="234"/>
      <c r="AE7" s="234"/>
      <c r="AF7" s="234"/>
      <c r="AG7" s="234"/>
      <c r="AH7" s="234"/>
      <c r="AI7" s="234"/>
      <c r="AJ7" s="234"/>
      <c r="AK7" s="234"/>
      <c r="AL7" s="234"/>
      <c r="AM7" s="235" t="s">
        <v>26</v>
      </c>
    </row>
    <row r="8" spans="1:39" ht="18" customHeight="1" thickBot="1" x14ac:dyDescent="0.3">
      <c r="A8" s="264"/>
      <c r="B8" s="263"/>
      <c r="C8" s="237"/>
      <c r="D8" s="117" t="s">
        <v>7</v>
      </c>
      <c r="E8" s="56">
        <v>3</v>
      </c>
      <c r="F8" s="57">
        <v>4</v>
      </c>
      <c r="G8" s="57">
        <v>5</v>
      </c>
      <c r="H8" s="57">
        <v>6</v>
      </c>
      <c r="I8" s="57">
        <v>7</v>
      </c>
      <c r="J8" s="57">
        <v>8</v>
      </c>
      <c r="K8" s="57">
        <v>9</v>
      </c>
      <c r="L8" s="57">
        <v>10</v>
      </c>
      <c r="M8" s="57">
        <v>11</v>
      </c>
      <c r="N8" s="58">
        <v>12</v>
      </c>
      <c r="O8" s="59">
        <v>1</v>
      </c>
      <c r="P8" s="57">
        <v>2</v>
      </c>
      <c r="Q8" s="57">
        <v>3</v>
      </c>
      <c r="R8" s="57">
        <v>4</v>
      </c>
      <c r="S8" s="57">
        <v>5</v>
      </c>
      <c r="T8" s="57">
        <v>6</v>
      </c>
      <c r="U8" s="57">
        <v>7</v>
      </c>
      <c r="V8" s="57">
        <v>8</v>
      </c>
      <c r="W8" s="57">
        <v>9</v>
      </c>
      <c r="X8" s="57">
        <v>10</v>
      </c>
      <c r="Y8" s="57">
        <v>11</v>
      </c>
      <c r="Z8" s="58">
        <v>12</v>
      </c>
      <c r="AA8" s="56">
        <v>1</v>
      </c>
      <c r="AB8" s="57">
        <v>2</v>
      </c>
      <c r="AC8" s="57">
        <v>3</v>
      </c>
      <c r="AD8" s="57">
        <v>4</v>
      </c>
      <c r="AE8" s="57">
        <v>5</v>
      </c>
      <c r="AF8" s="57">
        <v>6</v>
      </c>
      <c r="AG8" s="57">
        <v>7</v>
      </c>
      <c r="AH8" s="57">
        <v>8</v>
      </c>
      <c r="AI8" s="57">
        <v>9</v>
      </c>
      <c r="AJ8" s="57">
        <v>10</v>
      </c>
      <c r="AK8" s="57">
        <v>11</v>
      </c>
      <c r="AL8" s="60"/>
      <c r="AM8" s="236"/>
    </row>
    <row r="9" spans="1:39" ht="4.5" customHeight="1" x14ac:dyDescent="0.25">
      <c r="A9" s="249">
        <v>1</v>
      </c>
      <c r="B9" s="213">
        <f>'VERİ GİRİŞİ'!B12</f>
        <v>0</v>
      </c>
      <c r="C9" s="213">
        <f>'VERİ GİRİŞİ'!C12</f>
        <v>0</v>
      </c>
      <c r="D9" s="61" t="s">
        <v>50</v>
      </c>
      <c r="E9" s="62">
        <v>45016</v>
      </c>
      <c r="F9" s="63">
        <v>45044</v>
      </c>
      <c r="G9" s="63">
        <v>45047</v>
      </c>
      <c r="H9" s="63">
        <v>45078</v>
      </c>
      <c r="I9" s="63">
        <v>45108</v>
      </c>
      <c r="J9" s="63">
        <v>45139</v>
      </c>
      <c r="K9" s="63">
        <v>45170</v>
      </c>
      <c r="L9" s="63">
        <v>45200</v>
      </c>
      <c r="M9" s="63">
        <v>45231</v>
      </c>
      <c r="N9" s="64">
        <v>45261</v>
      </c>
      <c r="O9" s="65">
        <v>45292</v>
      </c>
      <c r="P9" s="63">
        <v>45323</v>
      </c>
      <c r="Q9" s="63">
        <v>45352</v>
      </c>
      <c r="R9" s="63">
        <v>45383</v>
      </c>
      <c r="S9" s="63">
        <v>45413</v>
      </c>
      <c r="T9" s="63">
        <v>45444</v>
      </c>
      <c r="U9" s="63">
        <v>45474</v>
      </c>
      <c r="V9" s="63">
        <v>45505</v>
      </c>
      <c r="W9" s="63">
        <v>45536</v>
      </c>
      <c r="X9" s="63">
        <v>45566</v>
      </c>
      <c r="Y9" s="63">
        <v>45597</v>
      </c>
      <c r="Z9" s="64">
        <v>45627</v>
      </c>
      <c r="AA9" s="62">
        <v>45658</v>
      </c>
      <c r="AB9" s="63">
        <v>45689</v>
      </c>
      <c r="AC9" s="63">
        <v>45717</v>
      </c>
      <c r="AD9" s="63">
        <v>45748</v>
      </c>
      <c r="AE9" s="63">
        <v>45778</v>
      </c>
      <c r="AF9" s="63">
        <v>45809</v>
      </c>
      <c r="AG9" s="63">
        <v>45839</v>
      </c>
      <c r="AH9" s="63">
        <v>45870</v>
      </c>
      <c r="AI9" s="63">
        <v>45901</v>
      </c>
      <c r="AJ9" s="63">
        <v>45931</v>
      </c>
      <c r="AK9" s="63">
        <v>45962</v>
      </c>
      <c r="AL9" s="66">
        <v>45992</v>
      </c>
      <c r="AM9" s="67"/>
    </row>
    <row r="10" spans="1:39" x14ac:dyDescent="0.25">
      <c r="A10" s="250"/>
      <c r="B10" s="214"/>
      <c r="C10" s="214"/>
      <c r="D10" s="50" t="s">
        <v>20</v>
      </c>
      <c r="E10" s="79">
        <f>'VERİ GİRİŞİ'!E12</f>
        <v>0</v>
      </c>
      <c r="F10" s="79">
        <f>'VERİ GİRİŞİ'!F12</f>
        <v>0</v>
      </c>
      <c r="G10" s="79">
        <f>'VERİ GİRİŞİ'!G12</f>
        <v>0</v>
      </c>
      <c r="H10" s="79">
        <f>'VERİ GİRİŞİ'!H12</f>
        <v>0</v>
      </c>
      <c r="I10" s="79">
        <f>'VERİ GİRİŞİ'!I12</f>
        <v>0</v>
      </c>
      <c r="J10" s="79">
        <f>'VERİ GİRİŞİ'!J12</f>
        <v>0</v>
      </c>
      <c r="K10" s="79">
        <f>'VERİ GİRİŞİ'!K12</f>
        <v>0</v>
      </c>
      <c r="L10" s="79">
        <f>'VERİ GİRİŞİ'!L12</f>
        <v>0</v>
      </c>
      <c r="M10" s="79">
        <f>'VERİ GİRİŞİ'!M12</f>
        <v>0</v>
      </c>
      <c r="N10" s="79">
        <f>'VERİ GİRİŞİ'!N12</f>
        <v>0</v>
      </c>
      <c r="O10" s="79">
        <f>'VERİ GİRİŞİ'!O12</f>
        <v>0</v>
      </c>
      <c r="P10" s="79">
        <f>'VERİ GİRİŞİ'!P12</f>
        <v>0</v>
      </c>
      <c r="Q10" s="79">
        <f>'VERİ GİRİŞİ'!Q12</f>
        <v>0</v>
      </c>
      <c r="R10" s="79">
        <f>'VERİ GİRİŞİ'!R12</f>
        <v>0</v>
      </c>
      <c r="S10" s="79">
        <f>'VERİ GİRİŞİ'!S12</f>
        <v>0</v>
      </c>
      <c r="T10" s="79">
        <f>'VERİ GİRİŞİ'!T12</f>
        <v>0</v>
      </c>
      <c r="U10" s="79">
        <f>'VERİ GİRİŞİ'!U12</f>
        <v>0</v>
      </c>
      <c r="V10" s="79">
        <f>'VERİ GİRİŞİ'!V12</f>
        <v>0</v>
      </c>
      <c r="W10" s="79">
        <f>'VERİ GİRİŞİ'!W12</f>
        <v>0</v>
      </c>
      <c r="X10" s="79">
        <f>'VERİ GİRİŞİ'!X12</f>
        <v>0</v>
      </c>
      <c r="Y10" s="79">
        <f>'VERİ GİRİŞİ'!Y12</f>
        <v>0</v>
      </c>
      <c r="Z10" s="79">
        <f>'VERİ GİRİŞİ'!Z12</f>
        <v>0</v>
      </c>
      <c r="AA10" s="79">
        <f>'VERİ GİRİŞİ'!AA12</f>
        <v>0</v>
      </c>
      <c r="AB10" s="79">
        <f>'VERİ GİRİŞİ'!AB12</f>
        <v>0</v>
      </c>
      <c r="AC10" s="79">
        <f>'VERİ GİRİŞİ'!AC12</f>
        <v>0</v>
      </c>
      <c r="AD10" s="79">
        <f>'VERİ GİRİŞİ'!AD12</f>
        <v>0</v>
      </c>
      <c r="AE10" s="79">
        <f>'VERİ GİRİŞİ'!AE12</f>
        <v>0</v>
      </c>
      <c r="AF10" s="79">
        <f>'VERİ GİRİŞİ'!AF12</f>
        <v>0</v>
      </c>
      <c r="AG10" s="79">
        <f>'VERİ GİRİŞİ'!AG12</f>
        <v>0</v>
      </c>
      <c r="AH10" s="79">
        <f>'VERİ GİRİŞİ'!AH12</f>
        <v>0</v>
      </c>
      <c r="AI10" s="79">
        <f>'VERİ GİRİŞİ'!AI12</f>
        <v>0</v>
      </c>
      <c r="AJ10" s="79">
        <f>'VERİ GİRİŞİ'!AJ12</f>
        <v>0</v>
      </c>
      <c r="AK10" s="79">
        <f>'VERİ GİRİŞİ'!AK12</f>
        <v>0</v>
      </c>
      <c r="AL10" s="79">
        <f>'VERİ GİRİŞİ'!AL12</f>
        <v>0</v>
      </c>
      <c r="AM10" s="79">
        <f>'VERİ GİRİŞİ'!AM12</f>
        <v>0</v>
      </c>
    </row>
    <row r="11" spans="1:39" ht="15" customHeight="1" x14ac:dyDescent="0.25">
      <c r="A11" s="250"/>
      <c r="B11" s="214"/>
      <c r="C11" s="214"/>
      <c r="D11" s="53" t="s">
        <v>8</v>
      </c>
      <c r="E11" s="35">
        <f>SUMIFS(Katsayilar!$C$2:$C$50,Katsayilar!$A$2:$A$50,"&lt;="&amp;DATE(YEAR(E9),MONTH(E9),1),Katsayilar!$B$2:$B$50,"&gt;="&amp;DATE(YEAR(E9),MONTH(E9),1))</f>
        <v>0.43368400000000001</v>
      </c>
      <c r="F11" s="36">
        <f>SUMIFS(Katsayilar!$C$2:$C$50,Katsayilar!$A$2:$A$50,"&lt;="&amp;DATE(YEAR(F9),MONTH(F9),1),Katsayilar!$B$2:$B$50,"&gt;="&amp;DATE(YEAR(F9),MONTH(F9),1))</f>
        <v>0.43368400000000001</v>
      </c>
      <c r="G11" s="36">
        <f>SUMIFS(Katsayilar!$C$2:$C$50,Katsayilar!$A$2:$A$50,"&lt;="&amp;DATE(YEAR(G9),MONTH(G9),1),Katsayilar!$B$2:$B$50,"&gt;="&amp;DATE(YEAR(G9),MONTH(G9),1))</f>
        <v>0.43368400000000001</v>
      </c>
      <c r="H11" s="36">
        <f>SUMIFS(Katsayilar!$C$2:$C$50,Katsayilar!$A$2:$A$50,"&lt;="&amp;DATE(YEAR(H9),MONTH(H9),1),Katsayilar!$B$2:$B$50,"&gt;="&amp;DATE(YEAR(H9),MONTH(H9),1))</f>
        <v>0.43368400000000001</v>
      </c>
      <c r="I11" s="36">
        <f>SUMIFS(Katsayilar!$C$2:$C$50,Katsayilar!$A$2:$A$50,"&lt;="&amp;DATE(YEAR(I9),MONTH(I9),1),Katsayilar!$B$2:$B$50,"&gt;="&amp;DATE(YEAR(I9),MONTH(I9),1))</f>
        <v>0.50979600000000003</v>
      </c>
      <c r="J11" s="36">
        <f>SUMIFS(Katsayilar!$C$2:$C$50,Katsayilar!$A$2:$A$50,"&lt;="&amp;DATE(YEAR(J9),MONTH(J9),1),Katsayilar!$B$2:$B$50,"&gt;="&amp;DATE(YEAR(J9),MONTH(J9),1))</f>
        <v>0.50979600000000003</v>
      </c>
      <c r="K11" s="36">
        <f>SUMIFS(Katsayilar!$C$2:$C$50,Katsayilar!$A$2:$A$50,"&lt;="&amp;DATE(YEAR(K9),MONTH(K9),1),Katsayilar!$B$2:$B$50,"&gt;="&amp;DATE(YEAR(K9),MONTH(K9),1))</f>
        <v>0.50979600000000003</v>
      </c>
      <c r="L11" s="36">
        <f>SUMIFS(Katsayilar!$C$2:$C$50,Katsayilar!$A$2:$A$50,"&lt;="&amp;DATE(YEAR(L9),MONTH(L9),1),Katsayilar!$B$2:$B$50,"&gt;="&amp;DATE(YEAR(L9),MONTH(L9),1))</f>
        <v>0.50979600000000003</v>
      </c>
      <c r="M11" s="36">
        <f>SUMIFS(Katsayilar!$C$2:$C$50,Katsayilar!$A$2:$A$50,"&lt;="&amp;DATE(YEAR(M9),MONTH(M9),1),Katsayilar!$B$2:$B$50,"&gt;="&amp;DATE(YEAR(M9),MONTH(M9),1))</f>
        <v>0.50979600000000003</v>
      </c>
      <c r="N11" s="37">
        <f>SUMIFS(Katsayilar!$C$2:$C$50,Katsayilar!$A$2:$A$50,"&lt;="&amp;DATE(YEAR(N9),MONTH(N9),1),Katsayilar!$B$2:$B$50,"&gt;="&amp;DATE(YEAR(N9),MONTH(N9),1))</f>
        <v>0.50979600000000003</v>
      </c>
      <c r="O11" s="36">
        <f>SUMIFS(Katsayilar!$C$2:$C$50,Katsayilar!$A$2:$A$50,"&lt;="&amp;DATE(YEAR(O9),MONTH(O9),1),Katsayilar!$B$2:$B$50,"&gt;="&amp;DATE(YEAR(O9),MONTH(O9),1))</f>
        <v>0.76087099999999996</v>
      </c>
      <c r="P11" s="36">
        <f>SUMIFS(Katsayilar!$C$2:$C$50,Katsayilar!$A$2:$A$50,"&lt;="&amp;DATE(YEAR(P9),MONTH(P9),1),Katsayilar!$B$2:$B$50,"&gt;="&amp;DATE(YEAR(P9),MONTH(P9),1))</f>
        <v>0.76087099999999996</v>
      </c>
      <c r="Q11" s="36">
        <f>SUMIFS(Katsayilar!$C$2:$C$50,Katsayilar!$A$2:$A$50,"&lt;="&amp;DATE(YEAR(Q9),MONTH(Q9),1),Katsayilar!$B$2:$B$50,"&gt;="&amp;DATE(YEAR(Q9),MONTH(Q9),1))</f>
        <v>0.76087099999999996</v>
      </c>
      <c r="R11" s="36">
        <f>SUMIFS(Katsayilar!$C$2:$C$50,Katsayilar!$A$2:$A$50,"&lt;="&amp;DATE(YEAR(R9),MONTH(R9),1),Katsayilar!$B$2:$B$50,"&gt;="&amp;DATE(YEAR(R9),MONTH(R9),1))</f>
        <v>0.76087099999999996</v>
      </c>
      <c r="S11" s="36">
        <f>SUMIFS(Katsayilar!$C$2:$C$50,Katsayilar!$A$2:$A$50,"&lt;="&amp;DATE(YEAR(S9),MONTH(S9),1),Katsayilar!$B$2:$B$50,"&gt;="&amp;DATE(YEAR(S9),MONTH(S9),1))</f>
        <v>0.76087099999999996</v>
      </c>
      <c r="T11" s="36">
        <f>SUMIFS(Katsayilar!$C$2:$C$50,Katsayilar!$A$2:$A$50,"&lt;="&amp;DATE(YEAR(T9),MONTH(T9),1),Katsayilar!$B$2:$B$50,"&gt;="&amp;DATE(YEAR(T9),MONTH(T9),1))</f>
        <v>0.76087099999999996</v>
      </c>
      <c r="U11" s="36">
        <f>SUMIFS(Katsayilar!$C$2:$C$50,Katsayilar!$A$2:$A$50,"&lt;="&amp;DATE(YEAR(U9),MONTH(U9),1),Katsayilar!$B$2:$B$50,"&gt;="&amp;DATE(YEAR(U9),MONTH(U9),1))</f>
        <v>0.90779600000000005</v>
      </c>
      <c r="V11" s="36">
        <f>SUMIFS(Katsayilar!$C$2:$C$50,Katsayilar!$A$2:$A$50,"&lt;="&amp;DATE(YEAR(V9),MONTH(V9),1),Katsayilar!$B$2:$B$50,"&gt;="&amp;DATE(YEAR(V9),MONTH(V9),1))</f>
        <v>0.90779600000000005</v>
      </c>
      <c r="W11" s="36">
        <f>SUMIFS(Katsayilar!$C$2:$C$50,Katsayilar!$A$2:$A$50,"&lt;="&amp;DATE(YEAR(W9),MONTH(W9),1),Katsayilar!$B$2:$B$50,"&gt;="&amp;DATE(YEAR(W9),MONTH(W9),1))</f>
        <v>0.90779600000000005</v>
      </c>
      <c r="X11" s="36">
        <f>SUMIFS(Katsayilar!$C$2:$C$50,Katsayilar!$A$2:$A$50,"&lt;="&amp;DATE(YEAR(X9),MONTH(X9),1),Katsayilar!$B$2:$B$50,"&gt;="&amp;DATE(YEAR(X9),MONTH(X9),1))</f>
        <v>0.90779600000000005</v>
      </c>
      <c r="Y11" s="36">
        <f>SUMIFS(Katsayilar!$C$2:$C$50,Katsayilar!$A$2:$A$50,"&lt;="&amp;DATE(YEAR(Y9),MONTH(Y9),1),Katsayilar!$B$2:$B$50,"&gt;="&amp;DATE(YEAR(Y9),MONTH(Y9),1))</f>
        <v>0.90779600000000005</v>
      </c>
      <c r="Z11" s="37">
        <f>SUMIFS(Katsayilar!$C$2:$C$50,Katsayilar!$A$2:$A$50,"&lt;="&amp;DATE(YEAR(Z9),MONTH(Z9),1),Katsayilar!$B$2:$B$50,"&gt;="&amp;DATE(YEAR(Z9),MONTH(Z9),1))</f>
        <v>0.90779600000000005</v>
      </c>
      <c r="AA11" s="35">
        <f>SUMIFS(Katsayilar!$C$2:$C$50,Katsayilar!$A$2:$A$50,"&lt;="&amp;DATE(YEAR(AA9),MONTH(AA9),1),Katsayilar!$B$2:$B$50,"&gt;="&amp;DATE(YEAR(AA9),MONTH(AA9),1))</f>
        <v>1.012556</v>
      </c>
      <c r="AB11" s="36">
        <f>SUMIFS(Katsayilar!$C$2:$C$50,Katsayilar!$A$2:$A$50,"&lt;="&amp;DATE(YEAR(AB9),MONTH(AB9),1),Katsayilar!$B$2:$B$50,"&gt;="&amp;DATE(YEAR(AB9),MONTH(AB9),1))</f>
        <v>1.012556</v>
      </c>
      <c r="AC11" s="36">
        <f>SUMIFS(Katsayilar!$C$2:$C$50,Katsayilar!$A$2:$A$50,"&lt;="&amp;DATE(YEAR(AC9),MONTH(AC9),1),Katsayilar!$B$2:$B$50,"&gt;="&amp;DATE(YEAR(AC9),MONTH(AC9),1))</f>
        <v>1.012556</v>
      </c>
      <c r="AD11" s="36">
        <f>SUMIFS(Katsayilar!$C$2:$C$50,Katsayilar!$A$2:$A$50,"&lt;="&amp;DATE(YEAR(AD9),MONTH(AD9),1),Katsayilar!$B$2:$B$50,"&gt;="&amp;DATE(YEAR(AD9),MONTH(AD9),1))</f>
        <v>1.012556</v>
      </c>
      <c r="AE11" s="36">
        <f>SUMIFS(Katsayilar!$C$2:$C$50,Katsayilar!$A$2:$A$50,"&lt;="&amp;DATE(YEAR(AE9),MONTH(AE9),1),Katsayilar!$B$2:$B$50,"&gt;="&amp;DATE(YEAR(AE9),MONTH(AE9),1))</f>
        <v>1.012556</v>
      </c>
      <c r="AF11" s="36">
        <f>SUMIFS(Katsayilar!$C$2:$C$50,Katsayilar!$A$2:$A$50,"&lt;="&amp;DATE(YEAR(AF9),MONTH(AF9),1),Katsayilar!$B$2:$B$50,"&gt;="&amp;DATE(YEAR(AF9),MONTH(AF9),1))</f>
        <v>1.012556</v>
      </c>
      <c r="AG11" s="36">
        <f>SUMIFS(Katsayilar!$C$2:$C$50,Katsayilar!$A$2:$A$50,"&lt;="&amp;DATE(YEAR(AG9),MONTH(AG9),1),Katsayilar!$B$2:$B$50,"&gt;="&amp;DATE(YEAR(AG9),MONTH(AG9),1))</f>
        <v>1.1702109999999999</v>
      </c>
      <c r="AH11" s="36">
        <f>SUMIFS(Katsayilar!$C$2:$C$50,Katsayilar!$A$2:$A$50,"&lt;="&amp;DATE(YEAR(AH9),MONTH(AH9),1),Katsayilar!$B$2:$B$50,"&gt;="&amp;DATE(YEAR(AH9),MONTH(AH9),1))</f>
        <v>1.1702109999999999</v>
      </c>
      <c r="AI11" s="36">
        <f>SUMIFS(Katsayilar!$C$2:$C$50,Katsayilar!$A$2:$A$50,"&lt;="&amp;DATE(YEAR(AI9),MONTH(AI9),1),Katsayilar!$B$2:$B$50,"&gt;="&amp;DATE(YEAR(AI9),MONTH(AI9),1))</f>
        <v>1.1702109999999999</v>
      </c>
      <c r="AJ11" s="36">
        <f>SUMIFS(Katsayilar!$C$2:$C$50,Katsayilar!$A$2:$A$50,"&lt;="&amp;DATE(YEAR(AJ9),MONTH(AJ9),1),Katsayilar!$B$2:$B$50,"&gt;="&amp;DATE(YEAR(AJ9),MONTH(AJ9),1))</f>
        <v>1.1702109999999999</v>
      </c>
      <c r="AK11" s="36">
        <f>SUMIFS(Katsayilar!$C$2:$C$50,Katsayilar!$A$2:$A$50,"&lt;="&amp;DATE(YEAR(AK9),MONTH(AK9),1),Katsayilar!$B$2:$B$50,"&gt;="&amp;DATE(YEAR(AK9),MONTH(AK9),1))</f>
        <v>1.1702109999999999</v>
      </c>
      <c r="AL11" s="36">
        <f>SUMIFS(Katsayilar!$C$2:$C$50,Katsayilar!$A$2:$A$50,"&lt;="&amp;DATE(YEAR(AL9),MONTH(AL9),1),Katsayilar!$B$2:$B$50,"&gt;="&amp;DATE(YEAR(AL9),MONTH(AL9),1))</f>
        <v>1.1702109999999999</v>
      </c>
      <c r="AM11" s="51"/>
    </row>
    <row r="12" spans="1:39" ht="15" customHeight="1" x14ac:dyDescent="0.25">
      <c r="A12" s="250"/>
      <c r="B12" s="214"/>
      <c r="C12" s="214"/>
      <c r="D12" s="53" t="s">
        <v>17</v>
      </c>
      <c r="E12" s="38">
        <f t="shared" ref="E12:AL12" si="0">IF(OR(E11="",E10=""),"",200*E11*E10)</f>
        <v>0</v>
      </c>
      <c r="F12" s="39">
        <f t="shared" si="0"/>
        <v>0</v>
      </c>
      <c r="G12" s="39">
        <f t="shared" si="0"/>
        <v>0</v>
      </c>
      <c r="H12" s="39">
        <f t="shared" si="0"/>
        <v>0</v>
      </c>
      <c r="I12" s="39">
        <f t="shared" si="0"/>
        <v>0</v>
      </c>
      <c r="J12" s="39">
        <f t="shared" si="0"/>
        <v>0</v>
      </c>
      <c r="K12" s="39">
        <f t="shared" si="0"/>
        <v>0</v>
      </c>
      <c r="L12" s="39">
        <f t="shared" si="0"/>
        <v>0</v>
      </c>
      <c r="M12" s="39">
        <f t="shared" si="0"/>
        <v>0</v>
      </c>
      <c r="N12" s="40">
        <f t="shared" si="0"/>
        <v>0</v>
      </c>
      <c r="O12" s="39">
        <f t="shared" si="0"/>
        <v>0</v>
      </c>
      <c r="P12" s="39">
        <f t="shared" si="0"/>
        <v>0</v>
      </c>
      <c r="Q12" s="39">
        <f t="shared" si="0"/>
        <v>0</v>
      </c>
      <c r="R12" s="39">
        <f t="shared" si="0"/>
        <v>0</v>
      </c>
      <c r="S12" s="39">
        <f t="shared" si="0"/>
        <v>0</v>
      </c>
      <c r="T12" s="39">
        <f t="shared" si="0"/>
        <v>0</v>
      </c>
      <c r="U12" s="39">
        <f t="shared" si="0"/>
        <v>0</v>
      </c>
      <c r="V12" s="39">
        <f t="shared" si="0"/>
        <v>0</v>
      </c>
      <c r="W12" s="39">
        <f t="shared" si="0"/>
        <v>0</v>
      </c>
      <c r="X12" s="39">
        <f t="shared" si="0"/>
        <v>0</v>
      </c>
      <c r="Y12" s="39">
        <f t="shared" si="0"/>
        <v>0</v>
      </c>
      <c r="Z12" s="40">
        <f t="shared" si="0"/>
        <v>0</v>
      </c>
      <c r="AA12" s="38">
        <f t="shared" si="0"/>
        <v>0</v>
      </c>
      <c r="AB12" s="39">
        <f t="shared" si="0"/>
        <v>0</v>
      </c>
      <c r="AC12" s="39">
        <f t="shared" si="0"/>
        <v>0</v>
      </c>
      <c r="AD12" s="39">
        <f t="shared" si="0"/>
        <v>0</v>
      </c>
      <c r="AE12" s="39">
        <f t="shared" si="0"/>
        <v>0</v>
      </c>
      <c r="AF12" s="39">
        <f t="shared" si="0"/>
        <v>0</v>
      </c>
      <c r="AG12" s="39">
        <f t="shared" si="0"/>
        <v>0</v>
      </c>
      <c r="AH12" s="39">
        <f t="shared" si="0"/>
        <v>0</v>
      </c>
      <c r="AI12" s="39">
        <f t="shared" si="0"/>
        <v>0</v>
      </c>
      <c r="AJ12" s="39">
        <f t="shared" si="0"/>
        <v>0</v>
      </c>
      <c r="AK12" s="39">
        <f t="shared" si="0"/>
        <v>0</v>
      </c>
      <c r="AL12" s="39">
        <f t="shared" si="0"/>
        <v>0</v>
      </c>
      <c r="AM12" s="51"/>
    </row>
    <row r="13" spans="1:39" ht="15" customHeight="1" x14ac:dyDescent="0.25">
      <c r="A13" s="250"/>
      <c r="B13" s="214"/>
      <c r="C13" s="214"/>
      <c r="D13" s="53" t="str">
        <f>Ayarlar!A4</f>
        <v>Gelir Vergisi Oranı (0,15)</v>
      </c>
      <c r="E13" s="38">
        <f>IF(E12="","",E12*Ayarlar!$B$4)</f>
        <v>0</v>
      </c>
      <c r="F13" s="39">
        <f>IF(F12="","",F12*Ayarlar!$B$4)</f>
        <v>0</v>
      </c>
      <c r="G13" s="39">
        <f>IF(G12="","",G12*Ayarlar!$B$4)</f>
        <v>0</v>
      </c>
      <c r="H13" s="39">
        <f>IF(H12="","",H12*Ayarlar!$B$4)</f>
        <v>0</v>
      </c>
      <c r="I13" s="39">
        <f>IF(I12="","",I12*Ayarlar!$B$4)</f>
        <v>0</v>
      </c>
      <c r="J13" s="39">
        <f>IF(J12="","",J12*Ayarlar!$B$4)</f>
        <v>0</v>
      </c>
      <c r="K13" s="39">
        <f>IF(K12="","",K12*Ayarlar!$B$4)</f>
        <v>0</v>
      </c>
      <c r="L13" s="39">
        <f>IF(L12="","",L12*Ayarlar!$B$4)</f>
        <v>0</v>
      </c>
      <c r="M13" s="39">
        <f>IF(M12="","",M12*Ayarlar!$B$4)</f>
        <v>0</v>
      </c>
      <c r="N13" s="40">
        <f>IF(N12="","",N12*Ayarlar!$B$4)</f>
        <v>0</v>
      </c>
      <c r="O13" s="39">
        <f>IF(O12="","",O12*Ayarlar!$B$4)</f>
        <v>0</v>
      </c>
      <c r="P13" s="39">
        <f>IF(P12="","",P12*Ayarlar!$B$4)</f>
        <v>0</v>
      </c>
      <c r="Q13" s="39">
        <f>IF(Q12="","",Q12*Ayarlar!$B$4)</f>
        <v>0</v>
      </c>
      <c r="R13" s="39">
        <f>IF(R12="","",R12*Ayarlar!$B$4)</f>
        <v>0</v>
      </c>
      <c r="S13" s="39">
        <f>IF(S12="","",S12*Ayarlar!$B$4)</f>
        <v>0</v>
      </c>
      <c r="T13" s="39">
        <f>IF(T12="","",T12*Ayarlar!$B$4)</f>
        <v>0</v>
      </c>
      <c r="U13" s="39">
        <f>IF(U12="","",U12*Ayarlar!$B$4)</f>
        <v>0</v>
      </c>
      <c r="V13" s="39">
        <f>IF(V12="","",V12*Ayarlar!$B$4)</f>
        <v>0</v>
      </c>
      <c r="W13" s="39">
        <f>IF(W12="","",W12*Ayarlar!$B$4)</f>
        <v>0</v>
      </c>
      <c r="X13" s="39">
        <f>IF(X12="","",X12*Ayarlar!$B$4)</f>
        <v>0</v>
      </c>
      <c r="Y13" s="39">
        <f>IF(Y12="","",Y12*Ayarlar!$B$4)</f>
        <v>0</v>
      </c>
      <c r="Z13" s="40">
        <f>IF(Z12="","",Z12*Ayarlar!$B$4)</f>
        <v>0</v>
      </c>
      <c r="AA13" s="38">
        <f>IF(AA12="","",AA12*Ayarlar!$B$4)</f>
        <v>0</v>
      </c>
      <c r="AB13" s="39">
        <f>IF(AB12="","",AB12*Ayarlar!$B$4)</f>
        <v>0</v>
      </c>
      <c r="AC13" s="39">
        <f>IF(AC12="","",AC12*Ayarlar!$B$4)</f>
        <v>0</v>
      </c>
      <c r="AD13" s="39">
        <f>IF(AD12="","",AD12*Ayarlar!$B$4)</f>
        <v>0</v>
      </c>
      <c r="AE13" s="39">
        <f>IF(AE12="","",AE12*Ayarlar!$B$4)</f>
        <v>0</v>
      </c>
      <c r="AF13" s="39">
        <f>IF(AF12="","",AF12*Ayarlar!$B$4)</f>
        <v>0</v>
      </c>
      <c r="AG13" s="39">
        <f>IF(AG12="","",AG12*Ayarlar!$B$4)</f>
        <v>0</v>
      </c>
      <c r="AH13" s="39">
        <f>IF(AH12="","",AH12*Ayarlar!$B$4)</f>
        <v>0</v>
      </c>
      <c r="AI13" s="39">
        <f>IF(AI12="","",AI12*Ayarlar!$B$4)</f>
        <v>0</v>
      </c>
      <c r="AJ13" s="39">
        <f>IF(AJ12="","",AJ12*Ayarlar!$B$4)</f>
        <v>0</v>
      </c>
      <c r="AK13" s="39">
        <f>IF(AK12="","",AK12*Ayarlar!$B$4)</f>
        <v>0</v>
      </c>
      <c r="AL13" s="39">
        <f>IF(AL12="","",AL12*Ayarlar!$B$4)</f>
        <v>0</v>
      </c>
      <c r="AM13" s="51"/>
    </row>
    <row r="14" spans="1:39" ht="15" customHeight="1" x14ac:dyDescent="0.25">
      <c r="A14" s="250"/>
      <c r="B14" s="214"/>
      <c r="C14" s="214"/>
      <c r="D14" s="53" t="s">
        <v>18</v>
      </c>
      <c r="E14" s="38">
        <f>IF(E12="","",E12*Ayarlar!$B$2)</f>
        <v>0</v>
      </c>
      <c r="F14" s="39">
        <f>IF(F12="","",F12*Ayarlar!$B$2)</f>
        <v>0</v>
      </c>
      <c r="G14" s="39">
        <f>IF(G12="","",G12*Ayarlar!$B$2)</f>
        <v>0</v>
      </c>
      <c r="H14" s="39">
        <f>IF(H12="","",H12*Ayarlar!$B$2)</f>
        <v>0</v>
      </c>
      <c r="I14" s="39">
        <f>IF(I12="","",I12*Ayarlar!$B$2)</f>
        <v>0</v>
      </c>
      <c r="J14" s="39">
        <f>IF(J12="","",J12*Ayarlar!$B$2)</f>
        <v>0</v>
      </c>
      <c r="K14" s="39">
        <f>IF(K12="","",K12*Ayarlar!$B$2)</f>
        <v>0</v>
      </c>
      <c r="L14" s="39">
        <f>IF(L12="","",L12*Ayarlar!$B$2)</f>
        <v>0</v>
      </c>
      <c r="M14" s="39">
        <f>IF(M12="","",M12*Ayarlar!$B$2)</f>
        <v>0</v>
      </c>
      <c r="N14" s="40">
        <f>IF(N12="","",N12*Ayarlar!$B$2)</f>
        <v>0</v>
      </c>
      <c r="O14" s="39">
        <f>IF(O12="","",O12*Ayarlar!$B$2)</f>
        <v>0</v>
      </c>
      <c r="P14" s="39">
        <f>IF(P12="","",P12*Ayarlar!$B$2)</f>
        <v>0</v>
      </c>
      <c r="Q14" s="39">
        <f>IF(Q12="","",Q12*Ayarlar!$B$2)</f>
        <v>0</v>
      </c>
      <c r="R14" s="39">
        <f>IF(R12="","",R12*Ayarlar!$B$2)</f>
        <v>0</v>
      </c>
      <c r="S14" s="39">
        <f>IF(S12="","",S12*Ayarlar!$B$2)</f>
        <v>0</v>
      </c>
      <c r="T14" s="39">
        <f>IF(T12="","",T12*Ayarlar!$B$2)</f>
        <v>0</v>
      </c>
      <c r="U14" s="39">
        <f>IF(U12="","",U12*Ayarlar!$B$2)</f>
        <v>0</v>
      </c>
      <c r="V14" s="39">
        <f>IF(V12="","",V12*Ayarlar!$B$2)</f>
        <v>0</v>
      </c>
      <c r="W14" s="39">
        <f>IF(W12="","",W12*Ayarlar!$B$2)</f>
        <v>0</v>
      </c>
      <c r="X14" s="39">
        <f>IF(X12="","",X12*Ayarlar!$B$2)</f>
        <v>0</v>
      </c>
      <c r="Y14" s="39">
        <f>IF(Y12="","",Y12*Ayarlar!$B$2)</f>
        <v>0</v>
      </c>
      <c r="Z14" s="40">
        <f>IF(Z12="","",Z12*Ayarlar!$B$2)</f>
        <v>0</v>
      </c>
      <c r="AA14" s="38">
        <f>IF(AA12="","",AA12*Ayarlar!$B$2)</f>
        <v>0</v>
      </c>
      <c r="AB14" s="39">
        <f>IF(AB12="","",AB12*Ayarlar!$B$2)</f>
        <v>0</v>
      </c>
      <c r="AC14" s="39">
        <f>IF(AC12="","",AC12*Ayarlar!$B$2)</f>
        <v>0</v>
      </c>
      <c r="AD14" s="39">
        <f>IF(AD12="","",AD12*Ayarlar!$B$2)</f>
        <v>0</v>
      </c>
      <c r="AE14" s="39">
        <f>IF(AE12="","",AE12*Ayarlar!$B$2)</f>
        <v>0</v>
      </c>
      <c r="AF14" s="39">
        <f>IF(AF12="","",AF12*Ayarlar!$B$2)</f>
        <v>0</v>
      </c>
      <c r="AG14" s="39">
        <f>IF(AG12="","",AG12*Ayarlar!$B$2)</f>
        <v>0</v>
      </c>
      <c r="AH14" s="39">
        <f>IF(AH12="","",AH12*Ayarlar!$B$2)</f>
        <v>0</v>
      </c>
      <c r="AI14" s="39">
        <f>IF(AI12="","",AI12*Ayarlar!$B$2)</f>
        <v>0</v>
      </c>
      <c r="AJ14" s="39">
        <f>IF(AJ12="","",AJ12*Ayarlar!$B$2)</f>
        <v>0</v>
      </c>
      <c r="AK14" s="39">
        <f>IF(AK12="","",AK12*Ayarlar!$B$2)</f>
        <v>0</v>
      </c>
      <c r="AL14" s="39">
        <f>IF(AL12="","",AL12*Ayarlar!$B$2)</f>
        <v>0</v>
      </c>
      <c r="AM14" s="51"/>
    </row>
    <row r="15" spans="1:39" ht="15" customHeight="1" x14ac:dyDescent="0.25">
      <c r="A15" s="250"/>
      <c r="B15" s="214"/>
      <c r="C15" s="214"/>
      <c r="D15" s="53" t="s">
        <v>9</v>
      </c>
      <c r="E15" s="38" t="str">
        <f>IF(D2="4/B",IFERROR(E12*Ayarlar!$B$3,""),"")</f>
        <v/>
      </c>
      <c r="F15" s="39" t="str">
        <f>IF(E2="4/B",IFERROR(F12*Ayarlar!$B$3,""),"")</f>
        <v/>
      </c>
      <c r="G15" s="39" t="str">
        <f>IF(F2="4/B",IFERROR(G12*Ayarlar!$B$3,""),"")</f>
        <v/>
      </c>
      <c r="H15" s="39" t="str">
        <f>IF(G2="4/B",IFERROR(H12*Ayarlar!$B$3,""),"")</f>
        <v/>
      </c>
      <c r="I15" s="39" t="str">
        <f>IF(H2="4/B",IFERROR(I12*Ayarlar!$B$3,""),"")</f>
        <v/>
      </c>
      <c r="J15" s="39" t="str">
        <f>IF(I2="4/B",IFERROR(J12*Ayarlar!$B$3,""),"")</f>
        <v/>
      </c>
      <c r="K15" s="39" t="str">
        <f>IF(J2="4/B",IFERROR(K12*Ayarlar!$B$3,""),"")</f>
        <v/>
      </c>
      <c r="L15" s="39" t="str">
        <f>IF(K2="4/B",IFERROR(L12*Ayarlar!$B$3,""),"")</f>
        <v/>
      </c>
      <c r="M15" s="39" t="str">
        <f>IF(L2="4/B",IFERROR(M12*Ayarlar!$B$3,""),"")</f>
        <v/>
      </c>
      <c r="N15" s="40" t="str">
        <f>IF(M2="4/B",IFERROR(N12*Ayarlar!$B$3,""),"")</f>
        <v/>
      </c>
      <c r="O15" s="39" t="str">
        <f>IF(N2="4/B",IFERROR(O12*Ayarlar!$B$3,""),"")</f>
        <v/>
      </c>
      <c r="P15" s="39" t="str">
        <f>IF(O2="4/B",IFERROR(P12*Ayarlar!$B$3,""),"")</f>
        <v/>
      </c>
      <c r="Q15" s="39" t="str">
        <f>IF(P2="4/B",IFERROR(Q12*Ayarlar!$B$3,""),"")</f>
        <v/>
      </c>
      <c r="R15" s="39" t="str">
        <f>IF(Q2="4/B",IFERROR(R12*Ayarlar!$B$3,""),"")</f>
        <v/>
      </c>
      <c r="S15" s="39" t="str">
        <f>IF(R2="4/B",IFERROR(S12*Ayarlar!$B$3,""),"")</f>
        <v/>
      </c>
      <c r="T15" s="39" t="str">
        <f>IF(S2="4/B",IFERROR(T12*Ayarlar!$B$3,""),"")</f>
        <v/>
      </c>
      <c r="U15" s="39" t="str">
        <f>IF(T2="4/B",IFERROR(U12*Ayarlar!$B$3,""),"")</f>
        <v/>
      </c>
      <c r="V15" s="39" t="str">
        <f>IF(U2="4/B",IFERROR(V12*Ayarlar!$B$3,""),"")</f>
        <v/>
      </c>
      <c r="W15" s="39" t="str">
        <f>IF(V2="4/B",IFERROR(W12*Ayarlar!$B$3,""),"")</f>
        <v/>
      </c>
      <c r="X15" s="39" t="str">
        <f>IF(W2="4/B",IFERROR(X12*Ayarlar!$B$3,""),"")</f>
        <v/>
      </c>
      <c r="Y15" s="39" t="str">
        <f>IF(X2="4/B",IFERROR(Y12*Ayarlar!$B$3,""),"")</f>
        <v/>
      </c>
      <c r="Z15" s="39" t="str">
        <f>IF(Y2="4/B",IFERROR(Z12*Ayarlar!$B$3,""),"")</f>
        <v/>
      </c>
      <c r="AA15" s="39" t="str">
        <f>IF(Z2="4/B",IFERROR(AA12*Ayarlar!$B$3,""),"")</f>
        <v/>
      </c>
      <c r="AB15" s="39" t="str">
        <f>IF(AA2="4/B",IFERROR(AB12*Ayarlar!$B$3,""),"")</f>
        <v/>
      </c>
      <c r="AC15" s="39" t="str">
        <f>IF(AB2="4/B",IFERROR(AC12*Ayarlar!$B$3,""),"")</f>
        <v/>
      </c>
      <c r="AD15" s="39" t="str">
        <f>IF(AC2="4/B",IFERROR(AD12*Ayarlar!$B$3,""),"")</f>
        <v/>
      </c>
      <c r="AE15" s="39" t="str">
        <f>IF(AD2="4/B",IFERROR(AE12*Ayarlar!$B$3,""),"")</f>
        <v/>
      </c>
      <c r="AF15" s="39" t="str">
        <f>IF(AE2="4/B",IFERROR(AF12*Ayarlar!$B$3,""),"")</f>
        <v/>
      </c>
      <c r="AG15" s="39" t="str">
        <f>IF(AF2="4/B",IFERROR(AG12*Ayarlar!$B$3,""),"")</f>
        <v/>
      </c>
      <c r="AH15" s="39" t="str">
        <f>IF(AG2="4/B",IFERROR(AH12*Ayarlar!$B$3,""),"")</f>
        <v/>
      </c>
      <c r="AI15" s="39" t="str">
        <f>IF(AH2="4/B",IFERROR(AI12*Ayarlar!$B$3,""),"")</f>
        <v/>
      </c>
      <c r="AJ15" s="39" t="str">
        <f>IF(AI2="4/B",IFERROR(AJ12*Ayarlar!$B$3,""),"")</f>
        <v/>
      </c>
      <c r="AK15" s="39" t="str">
        <f>IF(AJ2="4/B",IFERROR(AK12*Ayarlar!$B$3,""),"")</f>
        <v/>
      </c>
      <c r="AL15" s="39" t="str">
        <f>IF(AK2="4/B",IFERROR(AL12*Ayarlar!$B$3,""),"")</f>
        <v/>
      </c>
      <c r="AM15" s="51"/>
    </row>
    <row r="16" spans="1:39" ht="15" customHeight="1" x14ac:dyDescent="0.25">
      <c r="A16" s="250"/>
      <c r="B16" s="214"/>
      <c r="C16" s="214"/>
      <c r="D16" s="53" t="s">
        <v>19</v>
      </c>
      <c r="E16" s="38">
        <f t="shared" ref="E16:AL16" si="1">IF(E12="","",E12-E13-E14)</f>
        <v>0</v>
      </c>
      <c r="F16" s="39">
        <f t="shared" si="1"/>
        <v>0</v>
      </c>
      <c r="G16" s="39">
        <f t="shared" si="1"/>
        <v>0</v>
      </c>
      <c r="H16" s="39">
        <f t="shared" si="1"/>
        <v>0</v>
      </c>
      <c r="I16" s="39">
        <f t="shared" si="1"/>
        <v>0</v>
      </c>
      <c r="J16" s="39">
        <f t="shared" si="1"/>
        <v>0</v>
      </c>
      <c r="K16" s="39">
        <f t="shared" si="1"/>
        <v>0</v>
      </c>
      <c r="L16" s="39">
        <f t="shared" si="1"/>
        <v>0</v>
      </c>
      <c r="M16" s="39">
        <f t="shared" si="1"/>
        <v>0</v>
      </c>
      <c r="N16" s="40">
        <f t="shared" si="1"/>
        <v>0</v>
      </c>
      <c r="O16" s="39">
        <f t="shared" si="1"/>
        <v>0</v>
      </c>
      <c r="P16" s="39">
        <f t="shared" si="1"/>
        <v>0</v>
      </c>
      <c r="Q16" s="39">
        <f t="shared" si="1"/>
        <v>0</v>
      </c>
      <c r="R16" s="39">
        <f t="shared" si="1"/>
        <v>0</v>
      </c>
      <c r="S16" s="39">
        <f t="shared" si="1"/>
        <v>0</v>
      </c>
      <c r="T16" s="39">
        <f t="shared" si="1"/>
        <v>0</v>
      </c>
      <c r="U16" s="39">
        <f t="shared" si="1"/>
        <v>0</v>
      </c>
      <c r="V16" s="39">
        <f t="shared" si="1"/>
        <v>0</v>
      </c>
      <c r="W16" s="39">
        <f t="shared" si="1"/>
        <v>0</v>
      </c>
      <c r="X16" s="39">
        <f t="shared" si="1"/>
        <v>0</v>
      </c>
      <c r="Y16" s="39">
        <f t="shared" si="1"/>
        <v>0</v>
      </c>
      <c r="Z16" s="40">
        <f t="shared" si="1"/>
        <v>0</v>
      </c>
      <c r="AA16" s="38">
        <f t="shared" si="1"/>
        <v>0</v>
      </c>
      <c r="AB16" s="39">
        <f t="shared" si="1"/>
        <v>0</v>
      </c>
      <c r="AC16" s="39">
        <f t="shared" si="1"/>
        <v>0</v>
      </c>
      <c r="AD16" s="39">
        <f t="shared" si="1"/>
        <v>0</v>
      </c>
      <c r="AE16" s="39">
        <f t="shared" si="1"/>
        <v>0</v>
      </c>
      <c r="AF16" s="39">
        <f t="shared" si="1"/>
        <v>0</v>
      </c>
      <c r="AG16" s="39">
        <f t="shared" si="1"/>
        <v>0</v>
      </c>
      <c r="AH16" s="39">
        <f t="shared" si="1"/>
        <v>0</v>
      </c>
      <c r="AI16" s="39">
        <f t="shared" si="1"/>
        <v>0</v>
      </c>
      <c r="AJ16" s="39">
        <f t="shared" si="1"/>
        <v>0</v>
      </c>
      <c r="AK16" s="39">
        <f t="shared" si="1"/>
        <v>0</v>
      </c>
      <c r="AL16" s="39">
        <f t="shared" si="1"/>
        <v>0</v>
      </c>
      <c r="AM16" s="51"/>
    </row>
    <row r="17" spans="1:39" ht="15" customHeight="1" x14ac:dyDescent="0.25">
      <c r="A17" s="250"/>
      <c r="B17" s="214"/>
      <c r="C17" s="214"/>
      <c r="D17" s="53" t="s">
        <v>10</v>
      </c>
      <c r="E17" s="41">
        <f ca="1">IF(E9="","",Ayarlar!$B$1)</f>
        <v>46142</v>
      </c>
      <c r="F17" s="42">
        <f ca="1">IF(F9="","",Ayarlar!$B$1)</f>
        <v>46142</v>
      </c>
      <c r="G17" s="42">
        <f ca="1">IF(G9="","",Ayarlar!$B$1)</f>
        <v>46142</v>
      </c>
      <c r="H17" s="42">
        <f ca="1">IF(H9="","",Ayarlar!$B$1)</f>
        <v>46142</v>
      </c>
      <c r="I17" s="42">
        <f ca="1">IF(I9="","",Ayarlar!$B$1)</f>
        <v>46142</v>
      </c>
      <c r="J17" s="42">
        <f ca="1">IF(J9="","",Ayarlar!$B$1)</f>
        <v>46142</v>
      </c>
      <c r="K17" s="42">
        <f ca="1">IF(K9="","",Ayarlar!$B$1)</f>
        <v>46142</v>
      </c>
      <c r="L17" s="42">
        <f ca="1">IF(L9="","",Ayarlar!$B$1)</f>
        <v>46142</v>
      </c>
      <c r="M17" s="42">
        <f ca="1">IF(M9="","",Ayarlar!$B$1)</f>
        <v>46142</v>
      </c>
      <c r="N17" s="43">
        <f ca="1">IF(N9="","",Ayarlar!$B$1)</f>
        <v>46142</v>
      </c>
      <c r="O17" s="42">
        <f ca="1">IF(O9="","",Ayarlar!$B$1)</f>
        <v>46142</v>
      </c>
      <c r="P17" s="42">
        <f ca="1">IF(P9="","",Ayarlar!$B$1)</f>
        <v>46142</v>
      </c>
      <c r="Q17" s="42">
        <f ca="1">IF(Q9="","",Ayarlar!$B$1)</f>
        <v>46142</v>
      </c>
      <c r="R17" s="42">
        <f ca="1">IF(R9="","",Ayarlar!$B$1)</f>
        <v>46142</v>
      </c>
      <c r="S17" s="42">
        <f ca="1">IF(S9="","",Ayarlar!$B$1)</f>
        <v>46142</v>
      </c>
      <c r="T17" s="42">
        <f ca="1">IF(T9="","",Ayarlar!$B$1)</f>
        <v>46142</v>
      </c>
      <c r="U17" s="42">
        <f ca="1">IF(U9="","",Ayarlar!$B$1)</f>
        <v>46142</v>
      </c>
      <c r="V17" s="42">
        <f ca="1">IF(V9="","",Ayarlar!$B$1)</f>
        <v>46142</v>
      </c>
      <c r="W17" s="42">
        <f ca="1">IF(W9="","",Ayarlar!$B$1)</f>
        <v>46142</v>
      </c>
      <c r="X17" s="42">
        <f ca="1">IF(X9="","",Ayarlar!$B$1)</f>
        <v>46142</v>
      </c>
      <c r="Y17" s="42">
        <f ca="1">IF(Y9="","",Ayarlar!$B$1)</f>
        <v>46142</v>
      </c>
      <c r="Z17" s="43">
        <f ca="1">IF(Z9="","",Ayarlar!$B$1)</f>
        <v>46142</v>
      </c>
      <c r="AA17" s="41">
        <f ca="1">IF(AA9="","",Ayarlar!$B$1)</f>
        <v>46142</v>
      </c>
      <c r="AB17" s="42">
        <f ca="1">IF(AB9="","",Ayarlar!$B$1)</f>
        <v>46142</v>
      </c>
      <c r="AC17" s="42">
        <f ca="1">IF(AC9="","",Ayarlar!$B$1)</f>
        <v>46142</v>
      </c>
      <c r="AD17" s="42">
        <f ca="1">IF(AD9="","",Ayarlar!$B$1)</f>
        <v>46142</v>
      </c>
      <c r="AE17" s="42">
        <f ca="1">IF(AE9="","",Ayarlar!$B$1)</f>
        <v>46142</v>
      </c>
      <c r="AF17" s="42">
        <f ca="1">IF(AF9="","",Ayarlar!$B$1)</f>
        <v>46142</v>
      </c>
      <c r="AG17" s="42">
        <f ca="1">IF(AG9="","",Ayarlar!$B$1)</f>
        <v>46142</v>
      </c>
      <c r="AH17" s="42">
        <f ca="1">IF(AH9="","",Ayarlar!$B$1)</f>
        <v>46142</v>
      </c>
      <c r="AI17" s="42">
        <f ca="1">IF(AI9="","",Ayarlar!$B$1)</f>
        <v>46142</v>
      </c>
      <c r="AJ17" s="42">
        <f ca="1">IF(AJ9="","",Ayarlar!$B$1)</f>
        <v>46142</v>
      </c>
      <c r="AK17" s="42">
        <f ca="1">IF(AK9="","",Ayarlar!$B$1)</f>
        <v>46142</v>
      </c>
      <c r="AL17" s="42">
        <f ca="1">IF(AL9="","",Ayarlar!$B$1)</f>
        <v>46142</v>
      </c>
      <c r="AM17" s="51"/>
    </row>
    <row r="18" spans="1:39" ht="15" customHeight="1" x14ac:dyDescent="0.25">
      <c r="A18" s="250"/>
      <c r="B18" s="214"/>
      <c r="C18" s="214"/>
      <c r="D18" s="53" t="s">
        <v>11</v>
      </c>
      <c r="E18" s="41">
        <f t="shared" ref="E18:AL18" si="2">IF(E9="","",EOMONTH(E9,0))</f>
        <v>45016</v>
      </c>
      <c r="F18" s="42">
        <f t="shared" si="2"/>
        <v>45046</v>
      </c>
      <c r="G18" s="42">
        <f t="shared" si="2"/>
        <v>45077</v>
      </c>
      <c r="H18" s="42">
        <f t="shared" si="2"/>
        <v>45107</v>
      </c>
      <c r="I18" s="42">
        <f t="shared" si="2"/>
        <v>45138</v>
      </c>
      <c r="J18" s="42">
        <f t="shared" si="2"/>
        <v>45169</v>
      </c>
      <c r="K18" s="42">
        <f t="shared" si="2"/>
        <v>45199</v>
      </c>
      <c r="L18" s="42">
        <f t="shared" si="2"/>
        <v>45230</v>
      </c>
      <c r="M18" s="42">
        <f t="shared" si="2"/>
        <v>45260</v>
      </c>
      <c r="N18" s="43">
        <f t="shared" si="2"/>
        <v>45291</v>
      </c>
      <c r="O18" s="42">
        <f t="shared" si="2"/>
        <v>45322</v>
      </c>
      <c r="P18" s="42">
        <f t="shared" si="2"/>
        <v>45351</v>
      </c>
      <c r="Q18" s="42">
        <f t="shared" si="2"/>
        <v>45382</v>
      </c>
      <c r="R18" s="42">
        <f t="shared" si="2"/>
        <v>45412</v>
      </c>
      <c r="S18" s="42">
        <f t="shared" si="2"/>
        <v>45443</v>
      </c>
      <c r="T18" s="42">
        <f t="shared" si="2"/>
        <v>45473</v>
      </c>
      <c r="U18" s="42">
        <f t="shared" si="2"/>
        <v>45504</v>
      </c>
      <c r="V18" s="42">
        <f t="shared" si="2"/>
        <v>45535</v>
      </c>
      <c r="W18" s="42">
        <f t="shared" si="2"/>
        <v>45565</v>
      </c>
      <c r="X18" s="42">
        <f t="shared" si="2"/>
        <v>45596</v>
      </c>
      <c r="Y18" s="42">
        <f t="shared" si="2"/>
        <v>45626</v>
      </c>
      <c r="Z18" s="43">
        <f t="shared" si="2"/>
        <v>45657</v>
      </c>
      <c r="AA18" s="41">
        <f t="shared" si="2"/>
        <v>45688</v>
      </c>
      <c r="AB18" s="42">
        <f t="shared" si="2"/>
        <v>45716</v>
      </c>
      <c r="AC18" s="42">
        <f t="shared" si="2"/>
        <v>45747</v>
      </c>
      <c r="AD18" s="42">
        <f t="shared" si="2"/>
        <v>45777</v>
      </c>
      <c r="AE18" s="42">
        <f t="shared" si="2"/>
        <v>45808</v>
      </c>
      <c r="AF18" s="42">
        <f t="shared" si="2"/>
        <v>45838</v>
      </c>
      <c r="AG18" s="42">
        <f t="shared" si="2"/>
        <v>45869</v>
      </c>
      <c r="AH18" s="42">
        <f t="shared" si="2"/>
        <v>45900</v>
      </c>
      <c r="AI18" s="42">
        <f t="shared" si="2"/>
        <v>45930</v>
      </c>
      <c r="AJ18" s="42">
        <f t="shared" si="2"/>
        <v>45961</v>
      </c>
      <c r="AK18" s="42">
        <f t="shared" si="2"/>
        <v>45991</v>
      </c>
      <c r="AL18" s="42">
        <f t="shared" si="2"/>
        <v>46022</v>
      </c>
      <c r="AM18" s="51"/>
    </row>
    <row r="19" spans="1:39" ht="15" customHeight="1" x14ac:dyDescent="0.25">
      <c r="A19" s="250"/>
      <c r="B19" s="214"/>
      <c r="C19" s="214"/>
      <c r="D19" s="53" t="s">
        <v>12</v>
      </c>
      <c r="E19" s="44">
        <f t="shared" ref="E19:AL19" ca="1" si="3">IF(E17="","",MAX(0,MIN(E17,DATE(2024,6,1)) - E18))</f>
        <v>428</v>
      </c>
      <c r="F19">
        <f t="shared" ca="1" si="3"/>
        <v>398</v>
      </c>
      <c r="G19">
        <f t="shared" ca="1" si="3"/>
        <v>367</v>
      </c>
      <c r="H19">
        <f t="shared" ca="1" si="3"/>
        <v>337</v>
      </c>
      <c r="I19">
        <f t="shared" ca="1" si="3"/>
        <v>306</v>
      </c>
      <c r="J19">
        <f t="shared" ca="1" si="3"/>
        <v>275</v>
      </c>
      <c r="K19">
        <f t="shared" ca="1" si="3"/>
        <v>245</v>
      </c>
      <c r="L19">
        <f t="shared" ca="1" si="3"/>
        <v>214</v>
      </c>
      <c r="M19">
        <f t="shared" ca="1" si="3"/>
        <v>184</v>
      </c>
      <c r="N19" s="45">
        <f t="shared" ca="1" si="3"/>
        <v>153</v>
      </c>
      <c r="O19">
        <f t="shared" ca="1" si="3"/>
        <v>122</v>
      </c>
      <c r="P19">
        <f t="shared" ca="1" si="3"/>
        <v>93</v>
      </c>
      <c r="Q19">
        <f t="shared" ca="1" si="3"/>
        <v>62</v>
      </c>
      <c r="R19">
        <f t="shared" ca="1" si="3"/>
        <v>32</v>
      </c>
      <c r="S19">
        <f t="shared" ca="1" si="3"/>
        <v>1</v>
      </c>
      <c r="T19">
        <f t="shared" ca="1" si="3"/>
        <v>0</v>
      </c>
      <c r="U19">
        <f t="shared" ca="1" si="3"/>
        <v>0</v>
      </c>
      <c r="V19">
        <f t="shared" ca="1" si="3"/>
        <v>0</v>
      </c>
      <c r="W19">
        <f t="shared" ca="1" si="3"/>
        <v>0</v>
      </c>
      <c r="X19">
        <f t="shared" ca="1" si="3"/>
        <v>0</v>
      </c>
      <c r="Y19">
        <f t="shared" ca="1" si="3"/>
        <v>0</v>
      </c>
      <c r="Z19" s="45">
        <f t="shared" ca="1" si="3"/>
        <v>0</v>
      </c>
      <c r="AA19" s="44">
        <f t="shared" ca="1" si="3"/>
        <v>0</v>
      </c>
      <c r="AB19">
        <f t="shared" ca="1" si="3"/>
        <v>0</v>
      </c>
      <c r="AC19">
        <f t="shared" ca="1" si="3"/>
        <v>0</v>
      </c>
      <c r="AD19">
        <f t="shared" ca="1" si="3"/>
        <v>0</v>
      </c>
      <c r="AE19">
        <f t="shared" ca="1" si="3"/>
        <v>0</v>
      </c>
      <c r="AF19">
        <f t="shared" ca="1" si="3"/>
        <v>0</v>
      </c>
      <c r="AG19">
        <f t="shared" ca="1" si="3"/>
        <v>0</v>
      </c>
      <c r="AH19">
        <f t="shared" ca="1" si="3"/>
        <v>0</v>
      </c>
      <c r="AI19">
        <f t="shared" ca="1" si="3"/>
        <v>0</v>
      </c>
      <c r="AJ19">
        <f t="shared" ca="1" si="3"/>
        <v>0</v>
      </c>
      <c r="AK19">
        <f t="shared" ca="1" si="3"/>
        <v>0</v>
      </c>
      <c r="AL19">
        <f t="shared" ca="1" si="3"/>
        <v>0</v>
      </c>
      <c r="AM19" s="51"/>
    </row>
    <row r="20" spans="1:39" ht="15" customHeight="1" x14ac:dyDescent="0.25">
      <c r="A20" s="250"/>
      <c r="B20" s="214"/>
      <c r="C20" s="214"/>
      <c r="D20" s="53" t="s">
        <v>13</v>
      </c>
      <c r="E20" s="44">
        <f t="shared" ref="E20:AL20" ca="1" si="4">IF(E17="","",MAX(0,E17 - MAX(E18,DATE(2024,6,1))))</f>
        <v>698</v>
      </c>
      <c r="F20">
        <f t="shared" ca="1" si="4"/>
        <v>698</v>
      </c>
      <c r="G20">
        <f t="shared" ca="1" si="4"/>
        <v>698</v>
      </c>
      <c r="H20">
        <f t="shared" ca="1" si="4"/>
        <v>698</v>
      </c>
      <c r="I20">
        <f t="shared" ca="1" si="4"/>
        <v>698</v>
      </c>
      <c r="J20">
        <f t="shared" ca="1" si="4"/>
        <v>698</v>
      </c>
      <c r="K20">
        <f t="shared" ca="1" si="4"/>
        <v>698</v>
      </c>
      <c r="L20">
        <f t="shared" ca="1" si="4"/>
        <v>698</v>
      </c>
      <c r="M20">
        <f t="shared" ca="1" si="4"/>
        <v>698</v>
      </c>
      <c r="N20" s="45">
        <f t="shared" ca="1" si="4"/>
        <v>698</v>
      </c>
      <c r="O20">
        <f t="shared" ca="1" si="4"/>
        <v>698</v>
      </c>
      <c r="P20">
        <f t="shared" ca="1" si="4"/>
        <v>698</v>
      </c>
      <c r="Q20">
        <f t="shared" ca="1" si="4"/>
        <v>698</v>
      </c>
      <c r="R20">
        <f t="shared" ca="1" si="4"/>
        <v>698</v>
      </c>
      <c r="S20">
        <f t="shared" ca="1" si="4"/>
        <v>698</v>
      </c>
      <c r="T20">
        <f t="shared" ca="1" si="4"/>
        <v>669</v>
      </c>
      <c r="U20">
        <f t="shared" ca="1" si="4"/>
        <v>638</v>
      </c>
      <c r="V20">
        <f t="shared" ca="1" si="4"/>
        <v>607</v>
      </c>
      <c r="W20">
        <f t="shared" ca="1" si="4"/>
        <v>577</v>
      </c>
      <c r="X20">
        <f t="shared" ca="1" si="4"/>
        <v>546</v>
      </c>
      <c r="Y20">
        <f t="shared" ca="1" si="4"/>
        <v>516</v>
      </c>
      <c r="Z20" s="45">
        <f t="shared" ca="1" si="4"/>
        <v>485</v>
      </c>
      <c r="AA20" s="44">
        <f t="shared" ca="1" si="4"/>
        <v>454</v>
      </c>
      <c r="AB20">
        <f t="shared" ca="1" si="4"/>
        <v>426</v>
      </c>
      <c r="AC20">
        <f t="shared" ca="1" si="4"/>
        <v>395</v>
      </c>
      <c r="AD20">
        <f t="shared" ca="1" si="4"/>
        <v>365</v>
      </c>
      <c r="AE20">
        <f t="shared" ca="1" si="4"/>
        <v>334</v>
      </c>
      <c r="AF20">
        <f t="shared" ca="1" si="4"/>
        <v>304</v>
      </c>
      <c r="AG20">
        <f t="shared" ca="1" si="4"/>
        <v>273</v>
      </c>
      <c r="AH20">
        <f t="shared" ca="1" si="4"/>
        <v>242</v>
      </c>
      <c r="AI20">
        <f t="shared" ca="1" si="4"/>
        <v>212</v>
      </c>
      <c r="AJ20">
        <f t="shared" ca="1" si="4"/>
        <v>181</v>
      </c>
      <c r="AK20">
        <f t="shared" ca="1" si="4"/>
        <v>151</v>
      </c>
      <c r="AL20">
        <f t="shared" ca="1" si="4"/>
        <v>120</v>
      </c>
      <c r="AM20" s="51"/>
    </row>
    <row r="21" spans="1:39" ht="15" customHeight="1" x14ac:dyDescent="0.25">
      <c r="A21" s="250"/>
      <c r="B21" s="214"/>
      <c r="C21" s="214"/>
      <c r="D21" s="53" t="s">
        <v>14</v>
      </c>
      <c r="E21" s="46">
        <f t="shared" ref="E21:AL21" ca="1" si="5">IF(E17="","",0.09*E19/365+0.24*E20/365)</f>
        <v>0.56449315068493144</v>
      </c>
      <c r="F21" s="47">
        <f t="shared" ca="1" si="5"/>
        <v>0.55709589041095886</v>
      </c>
      <c r="G21" s="47">
        <f t="shared" ca="1" si="5"/>
        <v>0.54945205479452053</v>
      </c>
      <c r="H21" s="47">
        <f t="shared" ca="1" si="5"/>
        <v>0.54205479452054794</v>
      </c>
      <c r="I21" s="47">
        <f t="shared" ca="1" si="5"/>
        <v>0.5344109589041095</v>
      </c>
      <c r="J21" s="47">
        <f t="shared" ca="1" si="5"/>
        <v>0.52676712328767117</v>
      </c>
      <c r="K21" s="47">
        <f t="shared" ca="1" si="5"/>
        <v>0.51936986301369858</v>
      </c>
      <c r="L21" s="47">
        <f t="shared" ca="1" si="5"/>
        <v>0.51172602739726025</v>
      </c>
      <c r="M21" s="47">
        <f t="shared" ca="1" si="5"/>
        <v>0.50432876712328767</v>
      </c>
      <c r="N21" s="48">
        <f t="shared" ca="1" si="5"/>
        <v>0.49668493150684928</v>
      </c>
      <c r="O21" s="47">
        <f t="shared" ca="1" si="5"/>
        <v>0.48904109589041095</v>
      </c>
      <c r="P21" s="47">
        <f t="shared" ca="1" si="5"/>
        <v>0.48189041095890406</v>
      </c>
      <c r="Q21" s="47">
        <f t="shared" ca="1" si="5"/>
        <v>0.47424657534246573</v>
      </c>
      <c r="R21" s="47">
        <f t="shared" ca="1" si="5"/>
        <v>0.46684931506849314</v>
      </c>
      <c r="S21" s="47">
        <f t="shared" ca="1" si="5"/>
        <v>0.45920547945205475</v>
      </c>
      <c r="T21" s="47">
        <f t="shared" ca="1" si="5"/>
        <v>0.43989041095890413</v>
      </c>
      <c r="U21" s="47">
        <f t="shared" ca="1" si="5"/>
        <v>0.41950684931506849</v>
      </c>
      <c r="V21" s="47">
        <f t="shared" ca="1" si="5"/>
        <v>0.3991232876712329</v>
      </c>
      <c r="W21" s="47">
        <f t="shared" ca="1" si="5"/>
        <v>0.37939726027397258</v>
      </c>
      <c r="X21" s="47">
        <f t="shared" ca="1" si="5"/>
        <v>0.35901369863013699</v>
      </c>
      <c r="Y21" s="47">
        <f t="shared" ca="1" si="5"/>
        <v>0.33928767123287668</v>
      </c>
      <c r="Z21" s="48">
        <f t="shared" ca="1" si="5"/>
        <v>0.31890410958904108</v>
      </c>
      <c r="AA21" s="46">
        <f t="shared" ca="1" si="5"/>
        <v>0.29852054794520544</v>
      </c>
      <c r="AB21" s="47">
        <f t="shared" ca="1" si="5"/>
        <v>0.2801095890410959</v>
      </c>
      <c r="AC21" s="47">
        <f t="shared" ca="1" si="5"/>
        <v>0.25972602739726025</v>
      </c>
      <c r="AD21" s="47">
        <f t="shared" ca="1" si="5"/>
        <v>0.24</v>
      </c>
      <c r="AE21" s="47">
        <f t="shared" ca="1" si="5"/>
        <v>0.21961643835616437</v>
      </c>
      <c r="AF21" s="47">
        <f t="shared" ca="1" si="5"/>
        <v>0.19989041095890409</v>
      </c>
      <c r="AG21" s="47">
        <f t="shared" ca="1" si="5"/>
        <v>0.1795068493150685</v>
      </c>
      <c r="AH21" s="47">
        <f t="shared" ca="1" si="5"/>
        <v>0.15912328767123288</v>
      </c>
      <c r="AI21" s="47">
        <f t="shared" ca="1" si="5"/>
        <v>0.13939726027397259</v>
      </c>
      <c r="AJ21" s="47">
        <f t="shared" ca="1" si="5"/>
        <v>0.11901369863013699</v>
      </c>
      <c r="AK21" s="47">
        <f t="shared" ca="1" si="5"/>
        <v>9.9287671232876712E-2</v>
      </c>
      <c r="AL21" s="47">
        <f t="shared" ca="1" si="5"/>
        <v>7.8904109589041094E-2</v>
      </c>
      <c r="AM21" s="51"/>
    </row>
    <row r="22" spans="1:39" ht="15" customHeight="1" x14ac:dyDescent="0.25">
      <c r="A22" s="250"/>
      <c r="B22" s="214"/>
      <c r="C22" s="214"/>
      <c r="D22" s="53" t="s">
        <v>21</v>
      </c>
      <c r="E22" s="38">
        <f ca="1">IF(E$16="","",E16*E21)</f>
        <v>0</v>
      </c>
      <c r="F22" s="38">
        <f t="shared" ref="F22:AL22" ca="1" si="6">IF(F$16="","",F16*F21)</f>
        <v>0</v>
      </c>
      <c r="G22" s="38">
        <f t="shared" ca="1" si="6"/>
        <v>0</v>
      </c>
      <c r="H22" s="38">
        <f t="shared" ca="1" si="6"/>
        <v>0</v>
      </c>
      <c r="I22" s="38">
        <f t="shared" ca="1" si="6"/>
        <v>0</v>
      </c>
      <c r="J22" s="38">
        <f t="shared" ca="1" si="6"/>
        <v>0</v>
      </c>
      <c r="K22" s="38">
        <f t="shared" ca="1" si="6"/>
        <v>0</v>
      </c>
      <c r="L22" s="38">
        <f t="shared" ca="1" si="6"/>
        <v>0</v>
      </c>
      <c r="M22" s="38">
        <f t="shared" ca="1" si="6"/>
        <v>0</v>
      </c>
      <c r="N22" s="38">
        <f t="shared" ca="1" si="6"/>
        <v>0</v>
      </c>
      <c r="O22" s="38">
        <f t="shared" ca="1" si="6"/>
        <v>0</v>
      </c>
      <c r="P22" s="38">
        <f t="shared" ca="1" si="6"/>
        <v>0</v>
      </c>
      <c r="Q22" s="38">
        <f t="shared" ca="1" si="6"/>
        <v>0</v>
      </c>
      <c r="R22" s="38">
        <f t="shared" ca="1" si="6"/>
        <v>0</v>
      </c>
      <c r="S22" s="38">
        <f t="shared" ca="1" si="6"/>
        <v>0</v>
      </c>
      <c r="T22" s="38">
        <f t="shared" ca="1" si="6"/>
        <v>0</v>
      </c>
      <c r="U22" s="38">
        <f t="shared" ca="1" si="6"/>
        <v>0</v>
      </c>
      <c r="V22" s="38">
        <f t="shared" ca="1" si="6"/>
        <v>0</v>
      </c>
      <c r="W22" s="38">
        <f t="shared" ca="1" si="6"/>
        <v>0</v>
      </c>
      <c r="X22" s="38">
        <f t="shared" ca="1" si="6"/>
        <v>0</v>
      </c>
      <c r="Y22" s="38">
        <f t="shared" ca="1" si="6"/>
        <v>0</v>
      </c>
      <c r="Z22" s="38">
        <f t="shared" ca="1" si="6"/>
        <v>0</v>
      </c>
      <c r="AA22" s="38">
        <f t="shared" ca="1" si="6"/>
        <v>0</v>
      </c>
      <c r="AB22" s="38">
        <f t="shared" ca="1" si="6"/>
        <v>0</v>
      </c>
      <c r="AC22" s="38">
        <f t="shared" ca="1" si="6"/>
        <v>0</v>
      </c>
      <c r="AD22" s="38">
        <f t="shared" ca="1" si="6"/>
        <v>0</v>
      </c>
      <c r="AE22" s="38">
        <f t="shared" ca="1" si="6"/>
        <v>0</v>
      </c>
      <c r="AF22" s="38">
        <f t="shared" ca="1" si="6"/>
        <v>0</v>
      </c>
      <c r="AG22" s="38">
        <f t="shared" ca="1" si="6"/>
        <v>0</v>
      </c>
      <c r="AH22" s="38">
        <f t="shared" ca="1" si="6"/>
        <v>0</v>
      </c>
      <c r="AI22" s="38">
        <f t="shared" ca="1" si="6"/>
        <v>0</v>
      </c>
      <c r="AJ22" s="38">
        <f t="shared" ca="1" si="6"/>
        <v>0</v>
      </c>
      <c r="AK22" s="38">
        <f t="shared" ca="1" si="6"/>
        <v>0</v>
      </c>
      <c r="AL22" s="38">
        <f t="shared" ca="1" si="6"/>
        <v>0</v>
      </c>
      <c r="AM22" s="51"/>
    </row>
    <row r="23" spans="1:39" ht="15" customHeight="1" x14ac:dyDescent="0.25">
      <c r="A23" s="250"/>
      <c r="B23" s="214"/>
      <c r="C23" s="214"/>
      <c r="D23" s="53" t="s">
        <v>15</v>
      </c>
      <c r="E23" s="38">
        <f ca="1">IF(E12="","",E12+E22)</f>
        <v>0</v>
      </c>
      <c r="F23" s="39">
        <f ca="1">IF(F12="","",F12+F22)</f>
        <v>0</v>
      </c>
      <c r="G23" s="39">
        <f ca="1">IF(G12="","",G12+G22)</f>
        <v>0</v>
      </c>
      <c r="H23" s="39">
        <f t="shared" ref="H23:AL23" ca="1" si="7">IF(H12="","",H12+H22)</f>
        <v>0</v>
      </c>
      <c r="I23" s="39">
        <f t="shared" ca="1" si="7"/>
        <v>0</v>
      </c>
      <c r="J23" s="39">
        <f t="shared" ca="1" si="7"/>
        <v>0</v>
      </c>
      <c r="K23" s="39">
        <f t="shared" ca="1" si="7"/>
        <v>0</v>
      </c>
      <c r="L23" s="39">
        <f t="shared" ca="1" si="7"/>
        <v>0</v>
      </c>
      <c r="M23" s="39">
        <f t="shared" ca="1" si="7"/>
        <v>0</v>
      </c>
      <c r="N23" s="40">
        <f t="shared" ca="1" si="7"/>
        <v>0</v>
      </c>
      <c r="O23" s="39">
        <f t="shared" ca="1" si="7"/>
        <v>0</v>
      </c>
      <c r="P23" s="39">
        <f t="shared" ca="1" si="7"/>
        <v>0</v>
      </c>
      <c r="Q23" s="39">
        <f t="shared" ca="1" si="7"/>
        <v>0</v>
      </c>
      <c r="R23" s="39">
        <f t="shared" ca="1" si="7"/>
        <v>0</v>
      </c>
      <c r="S23" s="39">
        <f t="shared" ca="1" si="7"/>
        <v>0</v>
      </c>
      <c r="T23" s="39">
        <f t="shared" ca="1" si="7"/>
        <v>0</v>
      </c>
      <c r="U23" s="39">
        <f t="shared" ca="1" si="7"/>
        <v>0</v>
      </c>
      <c r="V23" s="39">
        <f t="shared" ca="1" si="7"/>
        <v>0</v>
      </c>
      <c r="W23" s="39">
        <f t="shared" ca="1" si="7"/>
        <v>0</v>
      </c>
      <c r="X23" s="39">
        <f t="shared" ca="1" si="7"/>
        <v>0</v>
      </c>
      <c r="Y23" s="39">
        <f t="shared" ca="1" si="7"/>
        <v>0</v>
      </c>
      <c r="Z23" s="40">
        <f t="shared" ca="1" si="7"/>
        <v>0</v>
      </c>
      <c r="AA23" s="38">
        <f t="shared" ca="1" si="7"/>
        <v>0</v>
      </c>
      <c r="AB23" s="39">
        <f t="shared" ca="1" si="7"/>
        <v>0</v>
      </c>
      <c r="AC23" s="39">
        <f t="shared" ca="1" si="7"/>
        <v>0</v>
      </c>
      <c r="AD23" s="39">
        <f t="shared" ca="1" si="7"/>
        <v>0</v>
      </c>
      <c r="AE23" s="39">
        <f t="shared" ca="1" si="7"/>
        <v>0</v>
      </c>
      <c r="AF23" s="39">
        <f t="shared" ca="1" si="7"/>
        <v>0</v>
      </c>
      <c r="AG23" s="39">
        <f t="shared" ca="1" si="7"/>
        <v>0</v>
      </c>
      <c r="AH23" s="39">
        <f t="shared" ca="1" si="7"/>
        <v>0</v>
      </c>
      <c r="AI23" s="39">
        <f t="shared" ca="1" si="7"/>
        <v>0</v>
      </c>
      <c r="AJ23" s="39">
        <f t="shared" ca="1" si="7"/>
        <v>0</v>
      </c>
      <c r="AK23" s="39">
        <f t="shared" ca="1" si="7"/>
        <v>0</v>
      </c>
      <c r="AL23" s="39">
        <f t="shared" ca="1" si="7"/>
        <v>0</v>
      </c>
      <c r="AM23" s="51"/>
    </row>
    <row r="24" spans="1:39" ht="15" customHeight="1" x14ac:dyDescent="0.25">
      <c r="A24" s="250"/>
      <c r="B24" s="214"/>
      <c r="C24" s="214"/>
      <c r="D24" s="53" t="s">
        <v>16</v>
      </c>
      <c r="E24" s="44">
        <f t="shared" ref="E24:AL24" ca="1" si="8">IF(E16="","",E16+E22)</f>
        <v>0</v>
      </c>
      <c r="F24">
        <f t="shared" ca="1" si="8"/>
        <v>0</v>
      </c>
      <c r="G24">
        <f t="shared" ca="1" si="8"/>
        <v>0</v>
      </c>
      <c r="H24">
        <f t="shared" ca="1" si="8"/>
        <v>0</v>
      </c>
      <c r="I24">
        <f t="shared" ca="1" si="8"/>
        <v>0</v>
      </c>
      <c r="J24">
        <f t="shared" ca="1" si="8"/>
        <v>0</v>
      </c>
      <c r="K24">
        <f t="shared" ca="1" si="8"/>
        <v>0</v>
      </c>
      <c r="L24">
        <f t="shared" ca="1" si="8"/>
        <v>0</v>
      </c>
      <c r="M24">
        <f t="shared" ca="1" si="8"/>
        <v>0</v>
      </c>
      <c r="N24" s="45">
        <f t="shared" ca="1" si="8"/>
        <v>0</v>
      </c>
      <c r="O24">
        <f t="shared" ca="1" si="8"/>
        <v>0</v>
      </c>
      <c r="P24">
        <f t="shared" ca="1" si="8"/>
        <v>0</v>
      </c>
      <c r="Q24">
        <f t="shared" ca="1" si="8"/>
        <v>0</v>
      </c>
      <c r="R24">
        <f t="shared" ca="1" si="8"/>
        <v>0</v>
      </c>
      <c r="S24">
        <f t="shared" ca="1" si="8"/>
        <v>0</v>
      </c>
      <c r="T24">
        <f t="shared" ca="1" si="8"/>
        <v>0</v>
      </c>
      <c r="U24">
        <f t="shared" ca="1" si="8"/>
        <v>0</v>
      </c>
      <c r="V24">
        <f t="shared" ca="1" si="8"/>
        <v>0</v>
      </c>
      <c r="W24">
        <f t="shared" ca="1" si="8"/>
        <v>0</v>
      </c>
      <c r="X24">
        <f t="shared" ca="1" si="8"/>
        <v>0</v>
      </c>
      <c r="Y24">
        <f t="shared" ca="1" si="8"/>
        <v>0</v>
      </c>
      <c r="Z24" s="45">
        <f t="shared" ca="1" si="8"/>
        <v>0</v>
      </c>
      <c r="AA24" s="44">
        <f t="shared" ca="1" si="8"/>
        <v>0</v>
      </c>
      <c r="AB24">
        <f t="shared" ca="1" si="8"/>
        <v>0</v>
      </c>
      <c r="AC24">
        <f t="shared" ca="1" si="8"/>
        <v>0</v>
      </c>
      <c r="AD24">
        <f t="shared" ca="1" si="8"/>
        <v>0</v>
      </c>
      <c r="AE24">
        <f t="shared" ca="1" si="8"/>
        <v>0</v>
      </c>
      <c r="AF24">
        <f t="shared" ca="1" si="8"/>
        <v>0</v>
      </c>
      <c r="AG24">
        <f t="shared" ca="1" si="8"/>
        <v>0</v>
      </c>
      <c r="AH24">
        <f t="shared" ca="1" si="8"/>
        <v>0</v>
      </c>
      <c r="AI24">
        <f t="shared" ca="1" si="8"/>
        <v>0</v>
      </c>
      <c r="AJ24">
        <f t="shared" ca="1" si="8"/>
        <v>0</v>
      </c>
      <c r="AK24">
        <f t="shared" ca="1" si="8"/>
        <v>0</v>
      </c>
      <c r="AL24">
        <f t="shared" ca="1" si="8"/>
        <v>0</v>
      </c>
      <c r="AM24" s="51"/>
    </row>
    <row r="25" spans="1:39" ht="15" customHeight="1" x14ac:dyDescent="0.25">
      <c r="A25" s="250"/>
      <c r="B25" s="214"/>
      <c r="C25" s="214"/>
      <c r="D25" s="50" t="s">
        <v>8</v>
      </c>
      <c r="E25" s="227">
        <f>SUMIFS(Katsayilar!$C$2:$C$50,Katsayilar!$A$2:$A$50,"&lt;="&amp;DATE(YEAR(E9),MONTH(E9),1),Katsayilar!$B$2:$B$50,"&gt;="&amp;DATE(YEAR(E9),MONTH(E9),1))</f>
        <v>0.43368400000000001</v>
      </c>
      <c r="F25" s="228"/>
      <c r="G25" s="228"/>
      <c r="H25" s="228"/>
      <c r="I25" s="228">
        <f>SUMIFS(Katsayilar!$C$2:$C$50,Katsayilar!$A$2:$A$50,"&lt;="&amp;DATE(YEAR(I9),MONTH(I9),1),Katsayilar!$B$2:$B$50,"&gt;="&amp;DATE(YEAR(I9),MONTH(I9),1))</f>
        <v>0.50979600000000003</v>
      </c>
      <c r="J25" s="228"/>
      <c r="K25" s="228"/>
      <c r="L25" s="228"/>
      <c r="M25" s="228"/>
      <c r="N25" s="229"/>
      <c r="O25" s="230">
        <f>SUMIFS(Katsayilar!$C$2:$C$50,Katsayilar!$A$2:$A$50,"&lt;="&amp;DATE(YEAR(O9),MONTH(O9),1),Katsayilar!$B$2:$B$50,"&gt;="&amp;DATE(YEAR(O9),MONTH(O9),1))</f>
        <v>0.76087099999999996</v>
      </c>
      <c r="P25" s="228"/>
      <c r="Q25" s="228"/>
      <c r="R25" s="228"/>
      <c r="S25" s="228"/>
      <c r="T25" s="228"/>
      <c r="U25" s="228">
        <f>SUMIFS(Katsayilar!$C$2:$C$50,Katsayilar!$A$2:$A$50,"&lt;="&amp;DATE(YEAR(U9),MONTH(U9),1),Katsayilar!$B$2:$B$50,"&gt;="&amp;DATE(YEAR(U9),MONTH(U9),1))</f>
        <v>0.90779600000000005</v>
      </c>
      <c r="V25" s="228"/>
      <c r="W25" s="228"/>
      <c r="X25" s="228"/>
      <c r="Y25" s="228"/>
      <c r="Z25" s="229"/>
      <c r="AA25" s="227">
        <f>SUMIFS(Katsayilar!$C$2:$C$50,Katsayilar!$A$2:$A$50,"&lt;="&amp;DATE(YEAR(AA9),MONTH(AA9),1),Katsayilar!$B$2:$B$50,"&gt;="&amp;DATE(YEAR(AA9),MONTH(AA9),1))</f>
        <v>1.012556</v>
      </c>
      <c r="AB25" s="228"/>
      <c r="AC25" s="228"/>
      <c r="AD25" s="228"/>
      <c r="AE25" s="228"/>
      <c r="AF25" s="228"/>
      <c r="AG25" s="228">
        <f>SUMIFS(Katsayilar!$C$2:$C$50,Katsayilar!$A$2:$A$50,"&lt;="&amp;DATE(YEAR(AG9),MONTH(AG9),1),Katsayilar!$B$2:$B$50,"&gt;="&amp;DATE(YEAR(AG9),MONTH(AG9),1))</f>
        <v>1.1702109999999999</v>
      </c>
      <c r="AH25" s="228"/>
      <c r="AI25" s="228"/>
      <c r="AJ25" s="228"/>
      <c r="AK25" s="228"/>
      <c r="AL25" s="231"/>
      <c r="AM25" s="51"/>
    </row>
    <row r="26" spans="1:39" ht="15" customHeight="1" x14ac:dyDescent="0.25">
      <c r="A26" s="250"/>
      <c r="B26" s="214"/>
      <c r="C26" s="214"/>
      <c r="D26" s="50" t="s">
        <v>17</v>
      </c>
      <c r="E26" s="216">
        <f>SUM(E12:H12)</f>
        <v>0</v>
      </c>
      <c r="F26" s="217"/>
      <c r="G26" s="217"/>
      <c r="H26" s="217"/>
      <c r="I26" s="220">
        <f>SUM(I12:N12)</f>
        <v>0</v>
      </c>
      <c r="J26" s="217"/>
      <c r="K26" s="217"/>
      <c r="L26" s="217"/>
      <c r="M26" s="217"/>
      <c r="N26" s="221"/>
      <c r="O26" s="223">
        <f t="shared" ref="O26:O30" si="9">SUM(O12:T12)</f>
        <v>0</v>
      </c>
      <c r="P26" s="217"/>
      <c r="Q26" s="217"/>
      <c r="R26" s="217"/>
      <c r="S26" s="217"/>
      <c r="T26" s="217"/>
      <c r="U26" s="220">
        <f t="shared" ref="U26:U30" si="10">SUM(U12:Z12)</f>
        <v>0</v>
      </c>
      <c r="V26" s="217"/>
      <c r="W26" s="217"/>
      <c r="X26" s="217"/>
      <c r="Y26" s="217"/>
      <c r="Z26" s="221"/>
      <c r="AA26" s="216">
        <f t="shared" ref="AA26:AA30" si="11">SUM(AA12:AF12)</f>
        <v>0</v>
      </c>
      <c r="AB26" s="217"/>
      <c r="AC26" s="217"/>
      <c r="AD26" s="217"/>
      <c r="AE26" s="217"/>
      <c r="AF26" s="217"/>
      <c r="AG26" s="220">
        <f t="shared" ref="AG26:AG30" si="12">SUM(AG12:AL12)</f>
        <v>0</v>
      </c>
      <c r="AH26" s="217"/>
      <c r="AI26" s="217"/>
      <c r="AJ26" s="217"/>
      <c r="AK26" s="217"/>
      <c r="AL26" s="222"/>
      <c r="AM26" s="49">
        <f>SUM(E26:AL26)</f>
        <v>0</v>
      </c>
    </row>
    <row r="27" spans="1:39" ht="15" customHeight="1" x14ac:dyDescent="0.25">
      <c r="A27" s="250"/>
      <c r="B27" s="214"/>
      <c r="C27" s="214"/>
      <c r="D27" s="50" t="s">
        <v>51</v>
      </c>
      <c r="E27" s="216">
        <f>SUM(E13:H13)</f>
        <v>0</v>
      </c>
      <c r="F27" s="217"/>
      <c r="G27" s="217"/>
      <c r="H27" s="217"/>
      <c r="I27" s="220">
        <f t="shared" ref="I27:I30" si="13">SUM(I13:N13)</f>
        <v>0</v>
      </c>
      <c r="J27" s="217"/>
      <c r="K27" s="217"/>
      <c r="L27" s="217"/>
      <c r="M27" s="217"/>
      <c r="N27" s="221"/>
      <c r="O27" s="223">
        <f t="shared" si="9"/>
        <v>0</v>
      </c>
      <c r="P27" s="217"/>
      <c r="Q27" s="217"/>
      <c r="R27" s="217"/>
      <c r="S27" s="217"/>
      <c r="T27" s="217"/>
      <c r="U27" s="220">
        <f t="shared" si="10"/>
        <v>0</v>
      </c>
      <c r="V27" s="217"/>
      <c r="W27" s="217"/>
      <c r="X27" s="217"/>
      <c r="Y27" s="217"/>
      <c r="Z27" s="221"/>
      <c r="AA27" s="216">
        <f t="shared" si="11"/>
        <v>0</v>
      </c>
      <c r="AB27" s="217"/>
      <c r="AC27" s="217"/>
      <c r="AD27" s="217"/>
      <c r="AE27" s="217"/>
      <c r="AF27" s="217"/>
      <c r="AG27" s="220">
        <f t="shared" si="12"/>
        <v>0</v>
      </c>
      <c r="AH27" s="217"/>
      <c r="AI27" s="217"/>
      <c r="AJ27" s="217"/>
      <c r="AK27" s="217"/>
      <c r="AL27" s="222"/>
      <c r="AM27" s="49">
        <f t="shared" ref="AM27:AM33" si="14">SUM(E27:AL27)</f>
        <v>0</v>
      </c>
    </row>
    <row r="28" spans="1:39" ht="15" customHeight="1" x14ac:dyDescent="0.25">
      <c r="A28" s="250"/>
      <c r="B28" s="214"/>
      <c r="C28" s="214"/>
      <c r="D28" s="50" t="s">
        <v>18</v>
      </c>
      <c r="E28" s="216">
        <f t="shared" ref="E28:E30" si="15">SUM(E14:H14)</f>
        <v>0</v>
      </c>
      <c r="F28" s="217"/>
      <c r="G28" s="217"/>
      <c r="H28" s="217"/>
      <c r="I28" s="220">
        <f t="shared" si="13"/>
        <v>0</v>
      </c>
      <c r="J28" s="217"/>
      <c r="K28" s="217"/>
      <c r="L28" s="217"/>
      <c r="M28" s="217"/>
      <c r="N28" s="221"/>
      <c r="O28" s="223">
        <f t="shared" si="9"/>
        <v>0</v>
      </c>
      <c r="P28" s="217"/>
      <c r="Q28" s="217"/>
      <c r="R28" s="217"/>
      <c r="S28" s="217"/>
      <c r="T28" s="217"/>
      <c r="U28" s="220">
        <f t="shared" si="10"/>
        <v>0</v>
      </c>
      <c r="V28" s="217"/>
      <c r="W28" s="217"/>
      <c r="X28" s="217"/>
      <c r="Y28" s="217"/>
      <c r="Z28" s="221"/>
      <c r="AA28" s="216">
        <f t="shared" si="11"/>
        <v>0</v>
      </c>
      <c r="AB28" s="217"/>
      <c r="AC28" s="217"/>
      <c r="AD28" s="217"/>
      <c r="AE28" s="217"/>
      <c r="AF28" s="217"/>
      <c r="AG28" s="220">
        <f t="shared" si="12"/>
        <v>0</v>
      </c>
      <c r="AH28" s="217"/>
      <c r="AI28" s="217"/>
      <c r="AJ28" s="217"/>
      <c r="AK28" s="217"/>
      <c r="AL28" s="222"/>
      <c r="AM28" s="49">
        <f t="shared" si="14"/>
        <v>0</v>
      </c>
    </row>
    <row r="29" spans="1:39" ht="15" customHeight="1" x14ac:dyDescent="0.25">
      <c r="A29" s="250"/>
      <c r="B29" s="214"/>
      <c r="C29" s="214"/>
      <c r="D29" s="50" t="s">
        <v>9</v>
      </c>
      <c r="E29" s="216">
        <f t="shared" si="15"/>
        <v>0</v>
      </c>
      <c r="F29" s="217"/>
      <c r="G29" s="217"/>
      <c r="H29" s="217"/>
      <c r="I29" s="220">
        <f t="shared" si="13"/>
        <v>0</v>
      </c>
      <c r="J29" s="217"/>
      <c r="K29" s="217"/>
      <c r="L29" s="217"/>
      <c r="M29" s="217"/>
      <c r="N29" s="221"/>
      <c r="O29" s="223">
        <f t="shared" si="9"/>
        <v>0</v>
      </c>
      <c r="P29" s="217"/>
      <c r="Q29" s="217"/>
      <c r="R29" s="217"/>
      <c r="S29" s="217"/>
      <c r="T29" s="217"/>
      <c r="U29" s="220">
        <f t="shared" si="10"/>
        <v>0</v>
      </c>
      <c r="V29" s="217"/>
      <c r="W29" s="217"/>
      <c r="X29" s="217"/>
      <c r="Y29" s="217"/>
      <c r="Z29" s="221"/>
      <c r="AA29" s="216">
        <f t="shared" si="11"/>
        <v>0</v>
      </c>
      <c r="AB29" s="217"/>
      <c r="AC29" s="217"/>
      <c r="AD29" s="217"/>
      <c r="AE29" s="217"/>
      <c r="AF29" s="217"/>
      <c r="AG29" s="220">
        <f t="shared" si="12"/>
        <v>0</v>
      </c>
      <c r="AH29" s="217"/>
      <c r="AI29" s="217"/>
      <c r="AJ29" s="217"/>
      <c r="AK29" s="217"/>
      <c r="AL29" s="222"/>
      <c r="AM29" s="49">
        <f t="shared" si="14"/>
        <v>0</v>
      </c>
    </row>
    <row r="30" spans="1:39" ht="15" customHeight="1" x14ac:dyDescent="0.25">
      <c r="A30" s="250"/>
      <c r="B30" s="214"/>
      <c r="C30" s="214"/>
      <c r="D30" s="50" t="s">
        <v>19</v>
      </c>
      <c r="E30" s="216">
        <f t="shared" si="15"/>
        <v>0</v>
      </c>
      <c r="F30" s="217"/>
      <c r="G30" s="217"/>
      <c r="H30" s="217"/>
      <c r="I30" s="220">
        <f t="shared" si="13"/>
        <v>0</v>
      </c>
      <c r="J30" s="217"/>
      <c r="K30" s="217"/>
      <c r="L30" s="217"/>
      <c r="M30" s="217"/>
      <c r="N30" s="221"/>
      <c r="O30" s="223">
        <f t="shared" si="9"/>
        <v>0</v>
      </c>
      <c r="P30" s="217"/>
      <c r="Q30" s="217"/>
      <c r="R30" s="217"/>
      <c r="S30" s="217"/>
      <c r="T30" s="217"/>
      <c r="U30" s="220">
        <f t="shared" si="10"/>
        <v>0</v>
      </c>
      <c r="V30" s="217"/>
      <c r="W30" s="217"/>
      <c r="X30" s="217"/>
      <c r="Y30" s="217"/>
      <c r="Z30" s="221"/>
      <c r="AA30" s="216">
        <f t="shared" si="11"/>
        <v>0</v>
      </c>
      <c r="AB30" s="217"/>
      <c r="AC30" s="217"/>
      <c r="AD30" s="217"/>
      <c r="AE30" s="217"/>
      <c r="AF30" s="217"/>
      <c r="AG30" s="220">
        <f t="shared" si="12"/>
        <v>0</v>
      </c>
      <c r="AH30" s="217"/>
      <c r="AI30" s="217"/>
      <c r="AJ30" s="217"/>
      <c r="AK30" s="217"/>
      <c r="AL30" s="222"/>
      <c r="AM30" s="49">
        <f t="shared" si="14"/>
        <v>0</v>
      </c>
    </row>
    <row r="31" spans="1:39" ht="15" customHeight="1" x14ac:dyDescent="0.25">
      <c r="A31" s="250"/>
      <c r="B31" s="214"/>
      <c r="C31" s="214"/>
      <c r="D31" s="50" t="s">
        <v>21</v>
      </c>
      <c r="E31" s="216">
        <f ca="1">SUM(E22:H22)</f>
        <v>0</v>
      </c>
      <c r="F31" s="217"/>
      <c r="G31" s="217"/>
      <c r="H31" s="217"/>
      <c r="I31" s="220">
        <f ca="1">SUM(I22:N22)</f>
        <v>0</v>
      </c>
      <c r="J31" s="217"/>
      <c r="K31" s="217"/>
      <c r="L31" s="217"/>
      <c r="M31" s="217"/>
      <c r="N31" s="221"/>
      <c r="O31" s="223">
        <f ca="1">SUM(O22:T22)</f>
        <v>0</v>
      </c>
      <c r="P31" s="217"/>
      <c r="Q31" s="217"/>
      <c r="R31" s="217"/>
      <c r="S31" s="217"/>
      <c r="T31" s="217"/>
      <c r="U31" s="220">
        <f ca="1">SUM(U22:Z22)</f>
        <v>0</v>
      </c>
      <c r="V31" s="217"/>
      <c r="W31" s="217"/>
      <c r="X31" s="217"/>
      <c r="Y31" s="217"/>
      <c r="Z31" s="221"/>
      <c r="AA31" s="216">
        <f ca="1">SUM(AA22:AF22)</f>
        <v>0</v>
      </c>
      <c r="AB31" s="217"/>
      <c r="AC31" s="217"/>
      <c r="AD31" s="217"/>
      <c r="AE31" s="217"/>
      <c r="AF31" s="217"/>
      <c r="AG31" s="220">
        <f ca="1">SUM(AG22:AL22)</f>
        <v>0</v>
      </c>
      <c r="AH31" s="217"/>
      <c r="AI31" s="217"/>
      <c r="AJ31" s="217"/>
      <c r="AK31" s="217"/>
      <c r="AL31" s="222"/>
      <c r="AM31" s="49">
        <f t="shared" ca="1" si="14"/>
        <v>0</v>
      </c>
    </row>
    <row r="32" spans="1:39" ht="15" customHeight="1" x14ac:dyDescent="0.25">
      <c r="A32" s="250"/>
      <c r="B32" s="214"/>
      <c r="C32" s="214"/>
      <c r="D32" s="50" t="s">
        <v>15</v>
      </c>
      <c r="E32" s="216">
        <f t="shared" ref="E32:E33" ca="1" si="16">SUM(E23:H23)</f>
        <v>0</v>
      </c>
      <c r="F32" s="217"/>
      <c r="G32" s="217"/>
      <c r="H32" s="217"/>
      <c r="I32" s="220">
        <f t="shared" ref="I32:I33" ca="1" si="17">SUM(I23:N23)</f>
        <v>0</v>
      </c>
      <c r="J32" s="217"/>
      <c r="K32" s="217"/>
      <c r="L32" s="217"/>
      <c r="M32" s="217"/>
      <c r="N32" s="221"/>
      <c r="O32" s="223">
        <f t="shared" ref="O32:O33" ca="1" si="18">SUM(O23:T23)</f>
        <v>0</v>
      </c>
      <c r="P32" s="217"/>
      <c r="Q32" s="217"/>
      <c r="R32" s="217"/>
      <c r="S32" s="217"/>
      <c r="T32" s="217"/>
      <c r="U32" s="220">
        <f t="shared" ref="U32:U33" ca="1" si="19">SUM(U23:Z23)</f>
        <v>0</v>
      </c>
      <c r="V32" s="217"/>
      <c r="W32" s="217"/>
      <c r="X32" s="217"/>
      <c r="Y32" s="217"/>
      <c r="Z32" s="221"/>
      <c r="AA32" s="216">
        <f t="shared" ref="AA32:AA33" ca="1" si="20">SUM(AA23:AF23)</f>
        <v>0</v>
      </c>
      <c r="AB32" s="217"/>
      <c r="AC32" s="217"/>
      <c r="AD32" s="217"/>
      <c r="AE32" s="217"/>
      <c r="AF32" s="217"/>
      <c r="AG32" s="220">
        <f t="shared" ref="AG32:AG33" ca="1" si="21">SUM(AG23:AL23)</f>
        <v>0</v>
      </c>
      <c r="AH32" s="217"/>
      <c r="AI32" s="217"/>
      <c r="AJ32" s="217"/>
      <c r="AK32" s="217"/>
      <c r="AL32" s="222"/>
      <c r="AM32" s="49">
        <f t="shared" ca="1" si="14"/>
        <v>0</v>
      </c>
    </row>
    <row r="33" spans="1:39" ht="15" customHeight="1" thickBot="1" x14ac:dyDescent="0.3">
      <c r="A33" s="251"/>
      <c r="B33" s="215"/>
      <c r="C33" s="215"/>
      <c r="D33" s="54" t="s">
        <v>16</v>
      </c>
      <c r="E33" s="218">
        <f t="shared" ca="1" si="16"/>
        <v>0</v>
      </c>
      <c r="F33" s="219"/>
      <c r="G33" s="219"/>
      <c r="H33" s="219"/>
      <c r="I33" s="224">
        <f t="shared" ca="1" si="17"/>
        <v>0</v>
      </c>
      <c r="J33" s="219"/>
      <c r="K33" s="219"/>
      <c r="L33" s="219"/>
      <c r="M33" s="219"/>
      <c r="N33" s="225"/>
      <c r="O33" s="232">
        <f t="shared" ca="1" si="18"/>
        <v>0</v>
      </c>
      <c r="P33" s="219"/>
      <c r="Q33" s="219"/>
      <c r="R33" s="219"/>
      <c r="S33" s="219"/>
      <c r="T33" s="219"/>
      <c r="U33" s="224">
        <f t="shared" ca="1" si="19"/>
        <v>0</v>
      </c>
      <c r="V33" s="219"/>
      <c r="W33" s="219"/>
      <c r="X33" s="219"/>
      <c r="Y33" s="219"/>
      <c r="Z33" s="225"/>
      <c r="AA33" s="218">
        <f t="shared" ca="1" si="20"/>
        <v>0</v>
      </c>
      <c r="AB33" s="219"/>
      <c r="AC33" s="219"/>
      <c r="AD33" s="219"/>
      <c r="AE33" s="219"/>
      <c r="AF33" s="219"/>
      <c r="AG33" s="224">
        <f t="shared" ca="1" si="21"/>
        <v>0</v>
      </c>
      <c r="AH33" s="219"/>
      <c r="AI33" s="219"/>
      <c r="AJ33" s="219"/>
      <c r="AK33" s="219"/>
      <c r="AL33" s="226"/>
      <c r="AM33" s="55">
        <f t="shared" ca="1" si="14"/>
        <v>0</v>
      </c>
    </row>
    <row r="34" spans="1:39" ht="4.5" customHeight="1" x14ac:dyDescent="0.25">
      <c r="A34" s="252">
        <v>2</v>
      </c>
      <c r="B34" s="213">
        <f>'VERİ GİRİŞİ'!B13</f>
        <v>0</v>
      </c>
      <c r="C34" s="213">
        <f>'VERİ GİRİŞİ'!C13</f>
        <v>0</v>
      </c>
      <c r="D34" s="61" t="s">
        <v>50</v>
      </c>
      <c r="E34" s="62">
        <v>45016</v>
      </c>
      <c r="F34" s="63">
        <v>45044</v>
      </c>
      <c r="G34" s="63">
        <v>45047</v>
      </c>
      <c r="H34" s="63">
        <v>45078</v>
      </c>
      <c r="I34" s="63">
        <v>45108</v>
      </c>
      <c r="J34" s="63">
        <v>45139</v>
      </c>
      <c r="K34" s="63">
        <v>45170</v>
      </c>
      <c r="L34" s="63">
        <v>45200</v>
      </c>
      <c r="M34" s="63">
        <v>45231</v>
      </c>
      <c r="N34" s="64">
        <v>45261</v>
      </c>
      <c r="O34" s="65">
        <v>45292</v>
      </c>
      <c r="P34" s="63">
        <v>45323</v>
      </c>
      <c r="Q34" s="63">
        <v>45352</v>
      </c>
      <c r="R34" s="63">
        <v>45383</v>
      </c>
      <c r="S34" s="63">
        <v>45413</v>
      </c>
      <c r="T34" s="63">
        <v>45444</v>
      </c>
      <c r="U34" s="63">
        <v>45474</v>
      </c>
      <c r="V34" s="63">
        <v>45505</v>
      </c>
      <c r="W34" s="63">
        <v>45536</v>
      </c>
      <c r="X34" s="63">
        <v>45566</v>
      </c>
      <c r="Y34" s="63">
        <v>45597</v>
      </c>
      <c r="Z34" s="64">
        <v>45627</v>
      </c>
      <c r="AA34" s="62">
        <v>45658</v>
      </c>
      <c r="AB34" s="63">
        <v>45689</v>
      </c>
      <c r="AC34" s="63">
        <v>45717</v>
      </c>
      <c r="AD34" s="63">
        <v>45748</v>
      </c>
      <c r="AE34" s="63">
        <v>45778</v>
      </c>
      <c r="AF34" s="63">
        <v>45809</v>
      </c>
      <c r="AG34" s="63">
        <v>45839</v>
      </c>
      <c r="AH34" s="63">
        <v>45870</v>
      </c>
      <c r="AI34" s="63">
        <v>45901</v>
      </c>
      <c r="AJ34" s="63">
        <v>45931</v>
      </c>
      <c r="AK34" s="63">
        <v>45962</v>
      </c>
      <c r="AL34" s="66">
        <v>45992</v>
      </c>
      <c r="AM34" s="67"/>
    </row>
    <row r="35" spans="1:39" x14ac:dyDescent="0.25">
      <c r="A35" s="250"/>
      <c r="B35" s="214"/>
      <c r="C35" s="214"/>
      <c r="D35" s="50" t="s">
        <v>20</v>
      </c>
      <c r="E35" s="79">
        <f>'VERİ GİRİŞİ'!E13</f>
        <v>0</v>
      </c>
      <c r="F35" s="79">
        <f>'VERİ GİRİŞİ'!F13</f>
        <v>0</v>
      </c>
      <c r="G35" s="79">
        <f>'VERİ GİRİŞİ'!G13</f>
        <v>0</v>
      </c>
      <c r="H35" s="79">
        <f>'VERİ GİRİŞİ'!H13</f>
        <v>0</v>
      </c>
      <c r="I35" s="79">
        <f>'VERİ GİRİŞİ'!I13</f>
        <v>0</v>
      </c>
      <c r="J35" s="79">
        <f>'VERİ GİRİŞİ'!J13</f>
        <v>0</v>
      </c>
      <c r="K35" s="79">
        <f>'VERİ GİRİŞİ'!K13</f>
        <v>0</v>
      </c>
      <c r="L35" s="79">
        <f>'VERİ GİRİŞİ'!L13</f>
        <v>0</v>
      </c>
      <c r="M35" s="79">
        <f>'VERİ GİRİŞİ'!M13</f>
        <v>0</v>
      </c>
      <c r="N35" s="79">
        <f>'VERİ GİRİŞİ'!N13</f>
        <v>0</v>
      </c>
      <c r="O35" s="79">
        <f>'VERİ GİRİŞİ'!O13</f>
        <v>0</v>
      </c>
      <c r="P35" s="79">
        <f>'VERİ GİRİŞİ'!P13</f>
        <v>0</v>
      </c>
      <c r="Q35" s="79">
        <f>'VERİ GİRİŞİ'!Q13</f>
        <v>0</v>
      </c>
      <c r="R35" s="79">
        <f>'VERİ GİRİŞİ'!R13</f>
        <v>0</v>
      </c>
      <c r="S35" s="79">
        <f>'VERİ GİRİŞİ'!S13</f>
        <v>0</v>
      </c>
      <c r="T35" s="79">
        <f>'VERİ GİRİŞİ'!T13</f>
        <v>0</v>
      </c>
      <c r="U35" s="79">
        <f>'VERİ GİRİŞİ'!U13</f>
        <v>0</v>
      </c>
      <c r="V35" s="79">
        <f>'VERİ GİRİŞİ'!V13</f>
        <v>0</v>
      </c>
      <c r="W35" s="79">
        <f>'VERİ GİRİŞİ'!W13</f>
        <v>0</v>
      </c>
      <c r="X35" s="79">
        <f>'VERİ GİRİŞİ'!X13</f>
        <v>0</v>
      </c>
      <c r="Y35" s="79">
        <f>'VERİ GİRİŞİ'!Y13</f>
        <v>0</v>
      </c>
      <c r="Z35" s="79">
        <f>'VERİ GİRİŞİ'!Z13</f>
        <v>0</v>
      </c>
      <c r="AA35" s="79">
        <f>'VERİ GİRİŞİ'!AA13</f>
        <v>0</v>
      </c>
      <c r="AB35" s="79">
        <f>'VERİ GİRİŞİ'!AB13</f>
        <v>0</v>
      </c>
      <c r="AC35" s="79">
        <f>'VERİ GİRİŞİ'!AC13</f>
        <v>0</v>
      </c>
      <c r="AD35" s="79">
        <f>'VERİ GİRİŞİ'!AD13</f>
        <v>0</v>
      </c>
      <c r="AE35" s="79">
        <f>'VERİ GİRİŞİ'!AE13</f>
        <v>0</v>
      </c>
      <c r="AF35" s="79">
        <f>'VERİ GİRİŞİ'!AF13</f>
        <v>0</v>
      </c>
      <c r="AG35" s="79">
        <f>'VERİ GİRİŞİ'!AG13</f>
        <v>0</v>
      </c>
      <c r="AH35" s="79">
        <f>'VERİ GİRİŞİ'!AH13</f>
        <v>0</v>
      </c>
      <c r="AI35" s="79">
        <f>'VERİ GİRİŞİ'!AI13</f>
        <v>0</v>
      </c>
      <c r="AJ35" s="79">
        <f>'VERİ GİRİŞİ'!AJ13</f>
        <v>0</v>
      </c>
      <c r="AK35" s="79">
        <f>'VERİ GİRİŞİ'!AK13</f>
        <v>0</v>
      </c>
      <c r="AL35" s="79">
        <f>'VERİ GİRİŞİ'!AL13</f>
        <v>0</v>
      </c>
      <c r="AM35" s="52"/>
    </row>
    <row r="36" spans="1:39" ht="15" customHeight="1" x14ac:dyDescent="0.25">
      <c r="A36" s="250"/>
      <c r="B36" s="214"/>
      <c r="C36" s="214"/>
      <c r="D36" s="53" t="s">
        <v>8</v>
      </c>
      <c r="E36" s="35">
        <f>SUMIFS(Katsayilar!$C$2:$C$50,Katsayilar!$A$2:$A$50,"&lt;="&amp;DATE(YEAR(E34),MONTH(E34),1),Katsayilar!$B$2:$B$50,"&gt;="&amp;DATE(YEAR(E34),MONTH(E34),1))</f>
        <v>0.43368400000000001</v>
      </c>
      <c r="F36" s="36">
        <f>SUMIFS(Katsayilar!$C$2:$C$50,Katsayilar!$A$2:$A$50,"&lt;="&amp;DATE(YEAR(F34),MONTH(F34),1),Katsayilar!$B$2:$B$50,"&gt;="&amp;DATE(YEAR(F34),MONTH(F34),1))</f>
        <v>0.43368400000000001</v>
      </c>
      <c r="G36" s="36">
        <f>SUMIFS(Katsayilar!$C$2:$C$50,Katsayilar!$A$2:$A$50,"&lt;="&amp;DATE(YEAR(G34),MONTH(G34),1),Katsayilar!$B$2:$B$50,"&gt;="&amp;DATE(YEAR(G34),MONTH(G34),1))</f>
        <v>0.43368400000000001</v>
      </c>
      <c r="H36" s="36">
        <f>SUMIFS(Katsayilar!$C$2:$C$50,Katsayilar!$A$2:$A$50,"&lt;="&amp;DATE(YEAR(H34),MONTH(H34),1),Katsayilar!$B$2:$B$50,"&gt;="&amp;DATE(YEAR(H34),MONTH(H34),1))</f>
        <v>0.43368400000000001</v>
      </c>
      <c r="I36" s="36">
        <f>SUMIFS(Katsayilar!$C$2:$C$50,Katsayilar!$A$2:$A$50,"&lt;="&amp;DATE(YEAR(I34),MONTH(I34),1),Katsayilar!$B$2:$B$50,"&gt;="&amp;DATE(YEAR(I34),MONTH(I34),1))</f>
        <v>0.50979600000000003</v>
      </c>
      <c r="J36" s="36">
        <f>SUMIFS(Katsayilar!$C$2:$C$50,Katsayilar!$A$2:$A$50,"&lt;="&amp;DATE(YEAR(J34),MONTH(J34),1),Katsayilar!$B$2:$B$50,"&gt;="&amp;DATE(YEAR(J34),MONTH(J34),1))</f>
        <v>0.50979600000000003</v>
      </c>
      <c r="K36" s="36">
        <f>SUMIFS(Katsayilar!$C$2:$C$50,Katsayilar!$A$2:$A$50,"&lt;="&amp;DATE(YEAR(K34),MONTH(K34),1),Katsayilar!$B$2:$B$50,"&gt;="&amp;DATE(YEAR(K34),MONTH(K34),1))</f>
        <v>0.50979600000000003</v>
      </c>
      <c r="L36" s="36">
        <f>SUMIFS(Katsayilar!$C$2:$C$50,Katsayilar!$A$2:$A$50,"&lt;="&amp;DATE(YEAR(L34),MONTH(L34),1),Katsayilar!$B$2:$B$50,"&gt;="&amp;DATE(YEAR(L34),MONTH(L34),1))</f>
        <v>0.50979600000000003</v>
      </c>
      <c r="M36" s="36">
        <f>SUMIFS(Katsayilar!$C$2:$C$50,Katsayilar!$A$2:$A$50,"&lt;="&amp;DATE(YEAR(M34),MONTH(M34),1),Katsayilar!$B$2:$B$50,"&gt;="&amp;DATE(YEAR(M34),MONTH(M34),1))</f>
        <v>0.50979600000000003</v>
      </c>
      <c r="N36" s="37">
        <f>SUMIFS(Katsayilar!$C$2:$C$50,Katsayilar!$A$2:$A$50,"&lt;="&amp;DATE(YEAR(N34),MONTH(N34),1),Katsayilar!$B$2:$B$50,"&gt;="&amp;DATE(YEAR(N34),MONTH(N34),1))</f>
        <v>0.50979600000000003</v>
      </c>
      <c r="O36" s="36">
        <f>SUMIFS(Katsayilar!$C$2:$C$50,Katsayilar!$A$2:$A$50,"&lt;="&amp;DATE(YEAR(O34),MONTH(O34),1),Katsayilar!$B$2:$B$50,"&gt;="&amp;DATE(YEAR(O34),MONTH(O34),1))</f>
        <v>0.76087099999999996</v>
      </c>
      <c r="P36" s="36">
        <f>SUMIFS(Katsayilar!$C$2:$C$50,Katsayilar!$A$2:$A$50,"&lt;="&amp;DATE(YEAR(P34),MONTH(P34),1),Katsayilar!$B$2:$B$50,"&gt;="&amp;DATE(YEAR(P34),MONTH(P34),1))</f>
        <v>0.76087099999999996</v>
      </c>
      <c r="Q36" s="36">
        <f>SUMIFS(Katsayilar!$C$2:$C$50,Katsayilar!$A$2:$A$50,"&lt;="&amp;DATE(YEAR(Q34),MONTH(Q34),1),Katsayilar!$B$2:$B$50,"&gt;="&amp;DATE(YEAR(Q34),MONTH(Q34),1))</f>
        <v>0.76087099999999996</v>
      </c>
      <c r="R36" s="36">
        <f>SUMIFS(Katsayilar!$C$2:$C$50,Katsayilar!$A$2:$A$50,"&lt;="&amp;DATE(YEAR(R34),MONTH(R34),1),Katsayilar!$B$2:$B$50,"&gt;="&amp;DATE(YEAR(R34),MONTH(R34),1))</f>
        <v>0.76087099999999996</v>
      </c>
      <c r="S36" s="36">
        <f>SUMIFS(Katsayilar!$C$2:$C$50,Katsayilar!$A$2:$A$50,"&lt;="&amp;DATE(YEAR(S34),MONTH(S34),1),Katsayilar!$B$2:$B$50,"&gt;="&amp;DATE(YEAR(S34),MONTH(S34),1))</f>
        <v>0.76087099999999996</v>
      </c>
      <c r="T36" s="36">
        <f>SUMIFS(Katsayilar!$C$2:$C$50,Katsayilar!$A$2:$A$50,"&lt;="&amp;DATE(YEAR(T34),MONTH(T34),1),Katsayilar!$B$2:$B$50,"&gt;="&amp;DATE(YEAR(T34),MONTH(T34),1))</f>
        <v>0.76087099999999996</v>
      </c>
      <c r="U36" s="36">
        <f>SUMIFS(Katsayilar!$C$2:$C$50,Katsayilar!$A$2:$A$50,"&lt;="&amp;DATE(YEAR(U34),MONTH(U34),1),Katsayilar!$B$2:$B$50,"&gt;="&amp;DATE(YEAR(U34),MONTH(U34),1))</f>
        <v>0.90779600000000005</v>
      </c>
      <c r="V36" s="36">
        <f>SUMIFS(Katsayilar!$C$2:$C$50,Katsayilar!$A$2:$A$50,"&lt;="&amp;DATE(YEAR(V34),MONTH(V34),1),Katsayilar!$B$2:$B$50,"&gt;="&amp;DATE(YEAR(V34),MONTH(V34),1))</f>
        <v>0.90779600000000005</v>
      </c>
      <c r="W36" s="36">
        <f>SUMIFS(Katsayilar!$C$2:$C$50,Katsayilar!$A$2:$A$50,"&lt;="&amp;DATE(YEAR(W34),MONTH(W34),1),Katsayilar!$B$2:$B$50,"&gt;="&amp;DATE(YEAR(W34),MONTH(W34),1))</f>
        <v>0.90779600000000005</v>
      </c>
      <c r="X36" s="36">
        <f>SUMIFS(Katsayilar!$C$2:$C$50,Katsayilar!$A$2:$A$50,"&lt;="&amp;DATE(YEAR(X34),MONTH(X34),1),Katsayilar!$B$2:$B$50,"&gt;="&amp;DATE(YEAR(X34),MONTH(X34),1))</f>
        <v>0.90779600000000005</v>
      </c>
      <c r="Y36" s="36">
        <f>SUMIFS(Katsayilar!$C$2:$C$50,Katsayilar!$A$2:$A$50,"&lt;="&amp;DATE(YEAR(Y34),MONTH(Y34),1),Katsayilar!$B$2:$B$50,"&gt;="&amp;DATE(YEAR(Y34),MONTH(Y34),1))</f>
        <v>0.90779600000000005</v>
      </c>
      <c r="Z36" s="37">
        <f>SUMIFS(Katsayilar!$C$2:$C$50,Katsayilar!$A$2:$A$50,"&lt;="&amp;DATE(YEAR(Z34),MONTH(Z34),1),Katsayilar!$B$2:$B$50,"&gt;="&amp;DATE(YEAR(Z34),MONTH(Z34),1))</f>
        <v>0.90779600000000005</v>
      </c>
      <c r="AA36" s="35">
        <f>SUMIFS(Katsayilar!$C$2:$C$50,Katsayilar!$A$2:$A$50,"&lt;="&amp;DATE(YEAR(AA34),MONTH(AA34),1),Katsayilar!$B$2:$B$50,"&gt;="&amp;DATE(YEAR(AA34),MONTH(AA34),1))</f>
        <v>1.012556</v>
      </c>
      <c r="AB36" s="36">
        <f>SUMIFS(Katsayilar!$C$2:$C$50,Katsayilar!$A$2:$A$50,"&lt;="&amp;DATE(YEAR(AB34),MONTH(AB34),1),Katsayilar!$B$2:$B$50,"&gt;="&amp;DATE(YEAR(AB34),MONTH(AB34),1))</f>
        <v>1.012556</v>
      </c>
      <c r="AC36" s="36">
        <f>SUMIFS(Katsayilar!$C$2:$C$50,Katsayilar!$A$2:$A$50,"&lt;="&amp;DATE(YEAR(AC34),MONTH(AC34),1),Katsayilar!$B$2:$B$50,"&gt;="&amp;DATE(YEAR(AC34),MONTH(AC34),1))</f>
        <v>1.012556</v>
      </c>
      <c r="AD36" s="36">
        <f>SUMIFS(Katsayilar!$C$2:$C$50,Katsayilar!$A$2:$A$50,"&lt;="&amp;DATE(YEAR(AD34),MONTH(AD34),1),Katsayilar!$B$2:$B$50,"&gt;="&amp;DATE(YEAR(AD34),MONTH(AD34),1))</f>
        <v>1.012556</v>
      </c>
      <c r="AE36" s="36">
        <f>SUMIFS(Katsayilar!$C$2:$C$50,Katsayilar!$A$2:$A$50,"&lt;="&amp;DATE(YEAR(AE34),MONTH(AE34),1),Katsayilar!$B$2:$B$50,"&gt;="&amp;DATE(YEAR(AE34),MONTH(AE34),1))</f>
        <v>1.012556</v>
      </c>
      <c r="AF36" s="36">
        <f>SUMIFS(Katsayilar!$C$2:$C$50,Katsayilar!$A$2:$A$50,"&lt;="&amp;DATE(YEAR(AF34),MONTH(AF34),1),Katsayilar!$B$2:$B$50,"&gt;="&amp;DATE(YEAR(AF34),MONTH(AF34),1))</f>
        <v>1.012556</v>
      </c>
      <c r="AG36" s="36">
        <f>SUMIFS(Katsayilar!$C$2:$C$50,Katsayilar!$A$2:$A$50,"&lt;="&amp;DATE(YEAR(AG34),MONTH(AG34),1),Katsayilar!$B$2:$B$50,"&gt;="&amp;DATE(YEAR(AG34),MONTH(AG34),1))</f>
        <v>1.1702109999999999</v>
      </c>
      <c r="AH36" s="36">
        <f>SUMIFS(Katsayilar!$C$2:$C$50,Katsayilar!$A$2:$A$50,"&lt;="&amp;DATE(YEAR(AH34),MONTH(AH34),1),Katsayilar!$B$2:$B$50,"&gt;="&amp;DATE(YEAR(AH34),MONTH(AH34),1))</f>
        <v>1.1702109999999999</v>
      </c>
      <c r="AI36" s="36">
        <f>SUMIFS(Katsayilar!$C$2:$C$50,Katsayilar!$A$2:$A$50,"&lt;="&amp;DATE(YEAR(AI34),MONTH(AI34),1),Katsayilar!$B$2:$B$50,"&gt;="&amp;DATE(YEAR(AI34),MONTH(AI34),1))</f>
        <v>1.1702109999999999</v>
      </c>
      <c r="AJ36" s="36">
        <f>SUMIFS(Katsayilar!$C$2:$C$50,Katsayilar!$A$2:$A$50,"&lt;="&amp;DATE(YEAR(AJ34),MONTH(AJ34),1),Katsayilar!$B$2:$B$50,"&gt;="&amp;DATE(YEAR(AJ34),MONTH(AJ34),1))</f>
        <v>1.1702109999999999</v>
      </c>
      <c r="AK36" s="36">
        <f>SUMIFS(Katsayilar!$C$2:$C$50,Katsayilar!$A$2:$A$50,"&lt;="&amp;DATE(YEAR(AK34),MONTH(AK34),1),Katsayilar!$B$2:$B$50,"&gt;="&amp;DATE(YEAR(AK34),MONTH(AK34),1))</f>
        <v>1.1702109999999999</v>
      </c>
      <c r="AL36" s="36">
        <f>SUMIFS(Katsayilar!$C$2:$C$50,Katsayilar!$A$2:$A$50,"&lt;="&amp;DATE(YEAR(AL34),MONTH(AL34),1),Katsayilar!$B$2:$B$50,"&gt;="&amp;DATE(YEAR(AL34),MONTH(AL34),1))</f>
        <v>1.1702109999999999</v>
      </c>
      <c r="AM36" s="51"/>
    </row>
    <row r="37" spans="1:39" ht="15" customHeight="1" x14ac:dyDescent="0.25">
      <c r="A37" s="250"/>
      <c r="B37" s="214"/>
      <c r="C37" s="214"/>
      <c r="D37" s="53" t="s">
        <v>17</v>
      </c>
      <c r="E37" s="38">
        <f t="shared" ref="E37:AL37" si="22">IF(OR(E36="",E35=""),"",200*E36*E35)</f>
        <v>0</v>
      </c>
      <c r="F37" s="39">
        <f t="shared" si="22"/>
        <v>0</v>
      </c>
      <c r="G37" s="39">
        <f t="shared" si="22"/>
        <v>0</v>
      </c>
      <c r="H37" s="39">
        <f t="shared" si="22"/>
        <v>0</v>
      </c>
      <c r="I37" s="39">
        <f t="shared" si="22"/>
        <v>0</v>
      </c>
      <c r="J37" s="39">
        <f t="shared" si="22"/>
        <v>0</v>
      </c>
      <c r="K37" s="39">
        <f t="shared" si="22"/>
        <v>0</v>
      </c>
      <c r="L37" s="39">
        <f t="shared" si="22"/>
        <v>0</v>
      </c>
      <c r="M37" s="39">
        <f t="shared" si="22"/>
        <v>0</v>
      </c>
      <c r="N37" s="40">
        <f t="shared" si="22"/>
        <v>0</v>
      </c>
      <c r="O37" s="39">
        <f t="shared" si="22"/>
        <v>0</v>
      </c>
      <c r="P37" s="39">
        <f t="shared" si="22"/>
        <v>0</v>
      </c>
      <c r="Q37" s="39">
        <f t="shared" si="22"/>
        <v>0</v>
      </c>
      <c r="R37" s="39">
        <f t="shared" si="22"/>
        <v>0</v>
      </c>
      <c r="S37" s="39">
        <f t="shared" si="22"/>
        <v>0</v>
      </c>
      <c r="T37" s="39">
        <f t="shared" si="22"/>
        <v>0</v>
      </c>
      <c r="U37" s="39">
        <f t="shared" si="22"/>
        <v>0</v>
      </c>
      <c r="V37" s="39">
        <f t="shared" si="22"/>
        <v>0</v>
      </c>
      <c r="W37" s="39">
        <f t="shared" si="22"/>
        <v>0</v>
      </c>
      <c r="X37" s="39">
        <f t="shared" si="22"/>
        <v>0</v>
      </c>
      <c r="Y37" s="39">
        <f t="shared" si="22"/>
        <v>0</v>
      </c>
      <c r="Z37" s="40">
        <f t="shared" si="22"/>
        <v>0</v>
      </c>
      <c r="AA37" s="38">
        <f t="shared" si="22"/>
        <v>0</v>
      </c>
      <c r="AB37" s="39">
        <f t="shared" si="22"/>
        <v>0</v>
      </c>
      <c r="AC37" s="39">
        <f t="shared" si="22"/>
        <v>0</v>
      </c>
      <c r="AD37" s="39">
        <f t="shared" si="22"/>
        <v>0</v>
      </c>
      <c r="AE37" s="39">
        <f t="shared" si="22"/>
        <v>0</v>
      </c>
      <c r="AF37" s="39">
        <f t="shared" si="22"/>
        <v>0</v>
      </c>
      <c r="AG37" s="39">
        <f t="shared" si="22"/>
        <v>0</v>
      </c>
      <c r="AH37" s="39">
        <f t="shared" si="22"/>
        <v>0</v>
      </c>
      <c r="AI37" s="39">
        <f t="shared" si="22"/>
        <v>0</v>
      </c>
      <c r="AJ37" s="39">
        <f t="shared" si="22"/>
        <v>0</v>
      </c>
      <c r="AK37" s="39">
        <f t="shared" si="22"/>
        <v>0</v>
      </c>
      <c r="AL37" s="39">
        <f t="shared" si="22"/>
        <v>0</v>
      </c>
      <c r="AM37" s="51"/>
    </row>
    <row r="38" spans="1:39" ht="15" customHeight="1" x14ac:dyDescent="0.25">
      <c r="A38" s="250"/>
      <c r="B38" s="214"/>
      <c r="C38" s="214"/>
      <c r="D38" s="53" t="s">
        <v>51</v>
      </c>
      <c r="E38" s="38">
        <f>IF(E37="","",E37*Ayarlar!$B$4)</f>
        <v>0</v>
      </c>
      <c r="F38" s="39">
        <f>IF(F37="","",F37*Ayarlar!$B$4)</f>
        <v>0</v>
      </c>
      <c r="G38" s="39">
        <f>IF(G37="","",G37*Ayarlar!$B$4)</f>
        <v>0</v>
      </c>
      <c r="H38" s="39">
        <f>IF(H37="","",H37*Ayarlar!$B$4)</f>
        <v>0</v>
      </c>
      <c r="I38" s="39">
        <f>IF(I37="","",I37*Ayarlar!$B$4)</f>
        <v>0</v>
      </c>
      <c r="J38" s="39">
        <f>IF(J37="","",J37*Ayarlar!$B$4)</f>
        <v>0</v>
      </c>
      <c r="K38" s="39">
        <f>IF(K37="","",K37*Ayarlar!$B$4)</f>
        <v>0</v>
      </c>
      <c r="L38" s="39">
        <f>IF(L37="","",L37*Ayarlar!$B$4)</f>
        <v>0</v>
      </c>
      <c r="M38" s="39">
        <f>IF(M37="","",M37*Ayarlar!$B$4)</f>
        <v>0</v>
      </c>
      <c r="N38" s="40">
        <f>IF(N37="","",N37*Ayarlar!$B$4)</f>
        <v>0</v>
      </c>
      <c r="O38" s="39">
        <f>IF(O37="","",O37*Ayarlar!$B$4)</f>
        <v>0</v>
      </c>
      <c r="P38" s="39">
        <f>IF(P37="","",P37*Ayarlar!$B$4)</f>
        <v>0</v>
      </c>
      <c r="Q38" s="39">
        <f>IF(Q37="","",Q37*Ayarlar!$B$4)</f>
        <v>0</v>
      </c>
      <c r="R38" s="39">
        <f>IF(R37="","",R37*Ayarlar!$B$4)</f>
        <v>0</v>
      </c>
      <c r="S38" s="39">
        <f>IF(S37="","",S37*Ayarlar!$B$4)</f>
        <v>0</v>
      </c>
      <c r="T38" s="39">
        <f>IF(T37="","",T37*Ayarlar!$B$4)</f>
        <v>0</v>
      </c>
      <c r="U38" s="39">
        <f>IF(U37="","",U37*Ayarlar!$B$4)</f>
        <v>0</v>
      </c>
      <c r="V38" s="39">
        <f>IF(V37="","",V37*Ayarlar!$B$4)</f>
        <v>0</v>
      </c>
      <c r="W38" s="39">
        <f>IF(W37="","",W37*Ayarlar!$B$4)</f>
        <v>0</v>
      </c>
      <c r="X38" s="39">
        <f>IF(X37="","",X37*Ayarlar!$B$4)</f>
        <v>0</v>
      </c>
      <c r="Y38" s="39">
        <f>IF(Y37="","",Y37*Ayarlar!$B$4)</f>
        <v>0</v>
      </c>
      <c r="Z38" s="40">
        <f>IF(Z37="","",Z37*Ayarlar!$B$4)</f>
        <v>0</v>
      </c>
      <c r="AA38" s="38">
        <f>IF(AA37="","",AA37*Ayarlar!$B$4)</f>
        <v>0</v>
      </c>
      <c r="AB38" s="39">
        <f>IF(AB37="","",AB37*Ayarlar!$B$4)</f>
        <v>0</v>
      </c>
      <c r="AC38" s="39">
        <f>IF(AC37="","",AC37*Ayarlar!$B$4)</f>
        <v>0</v>
      </c>
      <c r="AD38" s="39">
        <f>IF(AD37="","",AD37*Ayarlar!$B$4)</f>
        <v>0</v>
      </c>
      <c r="AE38" s="39">
        <f>IF(AE37="","",AE37*Ayarlar!$B$4)</f>
        <v>0</v>
      </c>
      <c r="AF38" s="39">
        <f>IF(AF37="","",AF37*Ayarlar!$B$4)</f>
        <v>0</v>
      </c>
      <c r="AG38" s="39">
        <f>IF(AG37="","",AG37*Ayarlar!$B$4)</f>
        <v>0</v>
      </c>
      <c r="AH38" s="39">
        <f>IF(AH37="","",AH37*Ayarlar!$B$4)</f>
        <v>0</v>
      </c>
      <c r="AI38" s="39">
        <f>IF(AI37="","",AI37*Ayarlar!$B$4)</f>
        <v>0</v>
      </c>
      <c r="AJ38" s="39">
        <f>IF(AJ37="","",AJ37*Ayarlar!$B$4)</f>
        <v>0</v>
      </c>
      <c r="AK38" s="39">
        <f>IF(AK37="","",AK37*Ayarlar!$B$4)</f>
        <v>0</v>
      </c>
      <c r="AL38" s="39">
        <f>IF(AL37="","",AL37*Ayarlar!$B$4)</f>
        <v>0</v>
      </c>
      <c r="AM38" s="51"/>
    </row>
    <row r="39" spans="1:39" ht="15" customHeight="1" x14ac:dyDescent="0.25">
      <c r="A39" s="250"/>
      <c r="B39" s="214"/>
      <c r="C39" s="214"/>
      <c r="D39" s="53" t="s">
        <v>18</v>
      </c>
      <c r="E39" s="38">
        <f>IF(E37="","",E37*Ayarlar!$B$2)</f>
        <v>0</v>
      </c>
      <c r="F39" s="39">
        <f>IF(F37="","",F37*Ayarlar!$B$2)</f>
        <v>0</v>
      </c>
      <c r="G39" s="39">
        <f>IF(G37="","",G37*Ayarlar!$B$2)</f>
        <v>0</v>
      </c>
      <c r="H39" s="39">
        <f>IF(H37="","",H37*Ayarlar!$B$2)</f>
        <v>0</v>
      </c>
      <c r="I39" s="39">
        <f>IF(I37="","",I37*Ayarlar!$B$2)</f>
        <v>0</v>
      </c>
      <c r="J39" s="39">
        <f>IF(J37="","",J37*Ayarlar!$B$2)</f>
        <v>0</v>
      </c>
      <c r="K39" s="39">
        <f>IF(K37="","",K37*Ayarlar!$B$2)</f>
        <v>0</v>
      </c>
      <c r="L39" s="39">
        <f>IF(L37="","",L37*Ayarlar!$B$2)</f>
        <v>0</v>
      </c>
      <c r="M39" s="39">
        <f>IF(M37="","",M37*Ayarlar!$B$2)</f>
        <v>0</v>
      </c>
      <c r="N39" s="40">
        <f>IF(N37="","",N37*Ayarlar!$B$2)</f>
        <v>0</v>
      </c>
      <c r="O39" s="39">
        <f>IF(O37="","",O37*Ayarlar!$B$2)</f>
        <v>0</v>
      </c>
      <c r="P39" s="39">
        <f>IF(P37="","",P37*Ayarlar!$B$2)</f>
        <v>0</v>
      </c>
      <c r="Q39" s="39">
        <f>IF(Q37="","",Q37*Ayarlar!$B$2)</f>
        <v>0</v>
      </c>
      <c r="R39" s="39">
        <f>IF(R37="","",R37*Ayarlar!$B$2)</f>
        <v>0</v>
      </c>
      <c r="S39" s="39">
        <f>IF(S37="","",S37*Ayarlar!$B$2)</f>
        <v>0</v>
      </c>
      <c r="T39" s="39">
        <f>IF(T37="","",T37*Ayarlar!$B$2)</f>
        <v>0</v>
      </c>
      <c r="U39" s="39">
        <f>IF(U37="","",U37*Ayarlar!$B$2)</f>
        <v>0</v>
      </c>
      <c r="V39" s="39">
        <f>IF(V37="","",V37*Ayarlar!$B$2)</f>
        <v>0</v>
      </c>
      <c r="W39" s="39">
        <f>IF(W37="","",W37*Ayarlar!$B$2)</f>
        <v>0</v>
      </c>
      <c r="X39" s="39">
        <f>IF(X37="","",X37*Ayarlar!$B$2)</f>
        <v>0</v>
      </c>
      <c r="Y39" s="39">
        <f>IF(Y37="","",Y37*Ayarlar!$B$2)</f>
        <v>0</v>
      </c>
      <c r="Z39" s="40">
        <f>IF(Z37="","",Z37*Ayarlar!$B$2)</f>
        <v>0</v>
      </c>
      <c r="AA39" s="38">
        <f>IF(AA37="","",AA37*Ayarlar!$B$2)</f>
        <v>0</v>
      </c>
      <c r="AB39" s="39">
        <f>IF(AB37="","",AB37*Ayarlar!$B$2)</f>
        <v>0</v>
      </c>
      <c r="AC39" s="39">
        <f>IF(AC37="","",AC37*Ayarlar!$B$2)</f>
        <v>0</v>
      </c>
      <c r="AD39" s="39">
        <f>IF(AD37="","",AD37*Ayarlar!$B$2)</f>
        <v>0</v>
      </c>
      <c r="AE39" s="39">
        <f>IF(AE37="","",AE37*Ayarlar!$B$2)</f>
        <v>0</v>
      </c>
      <c r="AF39" s="39">
        <f>IF(AF37="","",AF37*Ayarlar!$B$2)</f>
        <v>0</v>
      </c>
      <c r="AG39" s="39">
        <f>IF(AG37="","",AG37*Ayarlar!$B$2)</f>
        <v>0</v>
      </c>
      <c r="AH39" s="39">
        <f>IF(AH37="","",AH37*Ayarlar!$B$2)</f>
        <v>0</v>
      </c>
      <c r="AI39" s="39">
        <f>IF(AI37="","",AI37*Ayarlar!$B$2)</f>
        <v>0</v>
      </c>
      <c r="AJ39" s="39">
        <f>IF(AJ37="","",AJ37*Ayarlar!$B$2)</f>
        <v>0</v>
      </c>
      <c r="AK39" s="39">
        <f>IF(AK37="","",AK37*Ayarlar!$B$2)</f>
        <v>0</v>
      </c>
      <c r="AL39" s="39">
        <f>IF(AL37="","",AL37*Ayarlar!$B$2)</f>
        <v>0</v>
      </c>
      <c r="AM39" s="51"/>
    </row>
    <row r="40" spans="1:39" ht="15" customHeight="1" x14ac:dyDescent="0.25">
      <c r="A40" s="250"/>
      <c r="B40" s="214"/>
      <c r="C40" s="214"/>
      <c r="D40" s="53" t="s">
        <v>9</v>
      </c>
      <c r="E40" s="38" t="str">
        <f>IF(D27="4/B",IFERROR(E37*Ayarlar!$B$3,""),"")</f>
        <v/>
      </c>
      <c r="F40" s="39" t="str">
        <f>IF(E27="4/B",IFERROR(F37*Ayarlar!$B$3,""),"")</f>
        <v/>
      </c>
      <c r="G40" s="39" t="str">
        <f>IF(F27="4/B",IFERROR(G37*Ayarlar!$B$3,""),"")</f>
        <v/>
      </c>
      <c r="H40" s="39" t="str">
        <f>IF(G27="4/B",IFERROR(H37*Ayarlar!$B$3,""),"")</f>
        <v/>
      </c>
      <c r="I40" s="39" t="str">
        <f>IF(H27="4/B",IFERROR(I37*Ayarlar!$B$3,""),"")</f>
        <v/>
      </c>
      <c r="J40" s="39" t="str">
        <f>IF(I27="4/B",IFERROR(J37*Ayarlar!$B$3,""),"")</f>
        <v/>
      </c>
      <c r="K40" s="39" t="str">
        <f>IF(J27="4/B",IFERROR(K37*Ayarlar!$B$3,""),"")</f>
        <v/>
      </c>
      <c r="L40" s="39" t="str">
        <f>IF(K27="4/B",IFERROR(L37*Ayarlar!$B$3,""),"")</f>
        <v/>
      </c>
      <c r="M40" s="39" t="str">
        <f>IF(L27="4/B",IFERROR(M37*Ayarlar!$B$3,""),"")</f>
        <v/>
      </c>
      <c r="N40" s="40" t="str">
        <f>IF(M27="4/B",IFERROR(N37*Ayarlar!$B$3,""),"")</f>
        <v/>
      </c>
      <c r="O40" s="39" t="str">
        <f>IF(N27="4/B",IFERROR(O37*Ayarlar!$B$3,""),"")</f>
        <v/>
      </c>
      <c r="P40" s="39" t="str">
        <f>IF(O27="4/B",IFERROR(P37*Ayarlar!$B$3,""),"")</f>
        <v/>
      </c>
      <c r="Q40" s="39" t="str">
        <f>IF(P27="4/B",IFERROR(Q37*Ayarlar!$B$3,""),"")</f>
        <v/>
      </c>
      <c r="R40" s="39" t="str">
        <f>IF(Q27="4/B",IFERROR(R37*Ayarlar!$B$3,""),"")</f>
        <v/>
      </c>
      <c r="S40" s="39" t="str">
        <f>IF(R27="4/B",IFERROR(S37*Ayarlar!$B$3,""),"")</f>
        <v/>
      </c>
      <c r="T40" s="39" t="str">
        <f>IF(S27="4/B",IFERROR(T37*Ayarlar!$B$3,""),"")</f>
        <v/>
      </c>
      <c r="U40" s="39" t="str">
        <f>IF(T27="4/B",IFERROR(U37*Ayarlar!$B$3,""),"")</f>
        <v/>
      </c>
      <c r="V40" s="39" t="str">
        <f>IF(U27="4/B",IFERROR(V37*Ayarlar!$B$3,""),"")</f>
        <v/>
      </c>
      <c r="W40" s="39" t="str">
        <f>IF(V27="4/B",IFERROR(W37*Ayarlar!$B$3,""),"")</f>
        <v/>
      </c>
      <c r="X40" s="39" t="str">
        <f>IF(W27="4/B",IFERROR(X37*Ayarlar!$B$3,""),"")</f>
        <v/>
      </c>
      <c r="Y40" s="39" t="str">
        <f>IF(X27="4/B",IFERROR(Y37*Ayarlar!$B$3,""),"")</f>
        <v/>
      </c>
      <c r="Z40" s="39" t="str">
        <f>IF(Y27="4/B",IFERROR(Z37*Ayarlar!$B$3,""),"")</f>
        <v/>
      </c>
      <c r="AA40" s="39" t="str">
        <f>IF(Z27="4/B",IFERROR(AA37*Ayarlar!$B$3,""),"")</f>
        <v/>
      </c>
      <c r="AB40" s="39" t="str">
        <f>IF(AA27="4/B",IFERROR(AB37*Ayarlar!$B$3,""),"")</f>
        <v/>
      </c>
      <c r="AC40" s="39" t="str">
        <f>IF(AB27="4/B",IFERROR(AC37*Ayarlar!$B$3,""),"")</f>
        <v/>
      </c>
      <c r="AD40" s="39" t="str">
        <f>IF(AC27="4/B",IFERROR(AD37*Ayarlar!$B$3,""),"")</f>
        <v/>
      </c>
      <c r="AE40" s="39" t="str">
        <f>IF(AD27="4/B",IFERROR(AE37*Ayarlar!$B$3,""),"")</f>
        <v/>
      </c>
      <c r="AF40" s="39" t="str">
        <f>IF(AE27="4/B",IFERROR(AF37*Ayarlar!$B$3,""),"")</f>
        <v/>
      </c>
      <c r="AG40" s="39" t="str">
        <f>IF(AF27="4/B",IFERROR(AG37*Ayarlar!$B$3,""),"")</f>
        <v/>
      </c>
      <c r="AH40" s="39" t="str">
        <f>IF(AG27="4/B",IFERROR(AH37*Ayarlar!$B$3,""),"")</f>
        <v/>
      </c>
      <c r="AI40" s="39" t="str">
        <f>IF(AH27="4/B",IFERROR(AI37*Ayarlar!$B$3,""),"")</f>
        <v/>
      </c>
      <c r="AJ40" s="39" t="str">
        <f>IF(AI27="4/B",IFERROR(AJ37*Ayarlar!$B$3,""),"")</f>
        <v/>
      </c>
      <c r="AK40" s="39" t="str">
        <f>IF(AJ27="4/B",IFERROR(AK37*Ayarlar!$B$3,""),"")</f>
        <v/>
      </c>
      <c r="AL40" s="39" t="str">
        <f>IF(AK27="4/B",IFERROR(AL37*Ayarlar!$B$3,""),"")</f>
        <v/>
      </c>
      <c r="AM40" s="51"/>
    </row>
    <row r="41" spans="1:39" ht="15" customHeight="1" x14ac:dyDescent="0.25">
      <c r="A41" s="250"/>
      <c r="B41" s="214"/>
      <c r="C41" s="214"/>
      <c r="D41" s="53" t="s">
        <v>19</v>
      </c>
      <c r="E41" s="38">
        <f t="shared" ref="E41:AL41" si="23">IF(E37="","",E37-E38-E39)</f>
        <v>0</v>
      </c>
      <c r="F41" s="39">
        <f t="shared" si="23"/>
        <v>0</v>
      </c>
      <c r="G41" s="39">
        <f t="shared" si="23"/>
        <v>0</v>
      </c>
      <c r="H41" s="39">
        <f t="shared" si="23"/>
        <v>0</v>
      </c>
      <c r="I41" s="39">
        <f t="shared" si="23"/>
        <v>0</v>
      </c>
      <c r="J41" s="39">
        <f t="shared" si="23"/>
        <v>0</v>
      </c>
      <c r="K41" s="39">
        <f t="shared" si="23"/>
        <v>0</v>
      </c>
      <c r="L41" s="39">
        <f t="shared" si="23"/>
        <v>0</v>
      </c>
      <c r="M41" s="39">
        <f t="shared" si="23"/>
        <v>0</v>
      </c>
      <c r="N41" s="40">
        <f t="shared" si="23"/>
        <v>0</v>
      </c>
      <c r="O41" s="39">
        <f t="shared" si="23"/>
        <v>0</v>
      </c>
      <c r="P41" s="39">
        <f t="shared" si="23"/>
        <v>0</v>
      </c>
      <c r="Q41" s="39">
        <f t="shared" si="23"/>
        <v>0</v>
      </c>
      <c r="R41" s="39">
        <f t="shared" si="23"/>
        <v>0</v>
      </c>
      <c r="S41" s="39">
        <f t="shared" si="23"/>
        <v>0</v>
      </c>
      <c r="T41" s="39">
        <f t="shared" si="23"/>
        <v>0</v>
      </c>
      <c r="U41" s="39">
        <f t="shared" si="23"/>
        <v>0</v>
      </c>
      <c r="V41" s="39">
        <f t="shared" si="23"/>
        <v>0</v>
      </c>
      <c r="W41" s="39">
        <f t="shared" si="23"/>
        <v>0</v>
      </c>
      <c r="X41" s="39">
        <f t="shared" si="23"/>
        <v>0</v>
      </c>
      <c r="Y41" s="39">
        <f t="shared" si="23"/>
        <v>0</v>
      </c>
      <c r="Z41" s="40">
        <f t="shared" si="23"/>
        <v>0</v>
      </c>
      <c r="AA41" s="38">
        <f t="shared" si="23"/>
        <v>0</v>
      </c>
      <c r="AB41" s="39">
        <f t="shared" si="23"/>
        <v>0</v>
      </c>
      <c r="AC41" s="39">
        <f t="shared" si="23"/>
        <v>0</v>
      </c>
      <c r="AD41" s="39">
        <f t="shared" si="23"/>
        <v>0</v>
      </c>
      <c r="AE41" s="39">
        <f t="shared" si="23"/>
        <v>0</v>
      </c>
      <c r="AF41" s="39">
        <f t="shared" si="23"/>
        <v>0</v>
      </c>
      <c r="AG41" s="39">
        <f t="shared" si="23"/>
        <v>0</v>
      </c>
      <c r="AH41" s="39">
        <f t="shared" si="23"/>
        <v>0</v>
      </c>
      <c r="AI41" s="39">
        <f t="shared" si="23"/>
        <v>0</v>
      </c>
      <c r="AJ41" s="39">
        <f t="shared" si="23"/>
        <v>0</v>
      </c>
      <c r="AK41" s="39">
        <f t="shared" si="23"/>
        <v>0</v>
      </c>
      <c r="AL41" s="39">
        <f t="shared" si="23"/>
        <v>0</v>
      </c>
      <c r="AM41" s="51"/>
    </row>
    <row r="42" spans="1:39" ht="15" customHeight="1" x14ac:dyDescent="0.25">
      <c r="A42" s="250"/>
      <c r="B42" s="214"/>
      <c r="C42" s="214"/>
      <c r="D42" s="53" t="s">
        <v>10</v>
      </c>
      <c r="E42" s="41">
        <f ca="1">IF(E34="","",Ayarlar!$B$1)</f>
        <v>46142</v>
      </c>
      <c r="F42" s="42">
        <f ca="1">IF(F34="","",Ayarlar!$B$1)</f>
        <v>46142</v>
      </c>
      <c r="G42" s="42">
        <f ca="1">IF(G34="","",Ayarlar!$B$1)</f>
        <v>46142</v>
      </c>
      <c r="H42" s="42">
        <f ca="1">IF(H34="","",Ayarlar!$B$1)</f>
        <v>46142</v>
      </c>
      <c r="I42" s="42">
        <f ca="1">IF(I34="","",Ayarlar!$B$1)</f>
        <v>46142</v>
      </c>
      <c r="J42" s="42">
        <f ca="1">IF(J34="","",Ayarlar!$B$1)</f>
        <v>46142</v>
      </c>
      <c r="K42" s="42">
        <f ca="1">IF(K34="","",Ayarlar!$B$1)</f>
        <v>46142</v>
      </c>
      <c r="L42" s="42">
        <f ca="1">IF(L34="","",Ayarlar!$B$1)</f>
        <v>46142</v>
      </c>
      <c r="M42" s="42">
        <f ca="1">IF(M34="","",Ayarlar!$B$1)</f>
        <v>46142</v>
      </c>
      <c r="N42" s="43">
        <f ca="1">IF(N34="","",Ayarlar!$B$1)</f>
        <v>46142</v>
      </c>
      <c r="O42" s="42">
        <f ca="1">IF(O34="","",Ayarlar!$B$1)</f>
        <v>46142</v>
      </c>
      <c r="P42" s="42">
        <f ca="1">IF(P34="","",Ayarlar!$B$1)</f>
        <v>46142</v>
      </c>
      <c r="Q42" s="42">
        <f ca="1">IF(Q34="","",Ayarlar!$B$1)</f>
        <v>46142</v>
      </c>
      <c r="R42" s="42">
        <f ca="1">IF(R34="","",Ayarlar!$B$1)</f>
        <v>46142</v>
      </c>
      <c r="S42" s="42">
        <f ca="1">IF(S34="","",Ayarlar!$B$1)</f>
        <v>46142</v>
      </c>
      <c r="T42" s="42">
        <f ca="1">IF(T34="","",Ayarlar!$B$1)</f>
        <v>46142</v>
      </c>
      <c r="U42" s="42">
        <f ca="1">IF(U34="","",Ayarlar!$B$1)</f>
        <v>46142</v>
      </c>
      <c r="V42" s="42">
        <f ca="1">IF(V34="","",Ayarlar!$B$1)</f>
        <v>46142</v>
      </c>
      <c r="W42" s="42">
        <f ca="1">IF(W34="","",Ayarlar!$B$1)</f>
        <v>46142</v>
      </c>
      <c r="X42" s="42">
        <f ca="1">IF(X34="","",Ayarlar!$B$1)</f>
        <v>46142</v>
      </c>
      <c r="Y42" s="42">
        <f ca="1">IF(Y34="","",Ayarlar!$B$1)</f>
        <v>46142</v>
      </c>
      <c r="Z42" s="43">
        <f ca="1">IF(Z34="","",Ayarlar!$B$1)</f>
        <v>46142</v>
      </c>
      <c r="AA42" s="41">
        <f ca="1">IF(AA34="","",Ayarlar!$B$1)</f>
        <v>46142</v>
      </c>
      <c r="AB42" s="42">
        <f ca="1">IF(AB34="","",Ayarlar!$B$1)</f>
        <v>46142</v>
      </c>
      <c r="AC42" s="42">
        <f ca="1">IF(AC34="","",Ayarlar!$B$1)</f>
        <v>46142</v>
      </c>
      <c r="AD42" s="42">
        <f ca="1">IF(AD34="","",Ayarlar!$B$1)</f>
        <v>46142</v>
      </c>
      <c r="AE42" s="42">
        <f ca="1">IF(AE34="","",Ayarlar!$B$1)</f>
        <v>46142</v>
      </c>
      <c r="AF42" s="42">
        <f ca="1">IF(AF34="","",Ayarlar!$B$1)</f>
        <v>46142</v>
      </c>
      <c r="AG42" s="42">
        <f ca="1">IF(AG34="","",Ayarlar!$B$1)</f>
        <v>46142</v>
      </c>
      <c r="AH42" s="42">
        <f ca="1">IF(AH34="","",Ayarlar!$B$1)</f>
        <v>46142</v>
      </c>
      <c r="AI42" s="42">
        <f ca="1">IF(AI34="","",Ayarlar!$B$1)</f>
        <v>46142</v>
      </c>
      <c r="AJ42" s="42">
        <f ca="1">IF(AJ34="","",Ayarlar!$B$1)</f>
        <v>46142</v>
      </c>
      <c r="AK42" s="42">
        <f ca="1">IF(AK34="","",Ayarlar!$B$1)</f>
        <v>46142</v>
      </c>
      <c r="AL42" s="42">
        <f ca="1">IF(AL34="","",Ayarlar!$B$1)</f>
        <v>46142</v>
      </c>
      <c r="AM42" s="51"/>
    </row>
    <row r="43" spans="1:39" ht="15" customHeight="1" x14ac:dyDescent="0.25">
      <c r="A43" s="250"/>
      <c r="B43" s="214"/>
      <c r="C43" s="214"/>
      <c r="D43" s="53" t="s">
        <v>11</v>
      </c>
      <c r="E43" s="41">
        <f t="shared" ref="E43:AL43" si="24">IF(E34="","",EOMONTH(E34,0))</f>
        <v>45016</v>
      </c>
      <c r="F43" s="42">
        <f t="shared" si="24"/>
        <v>45046</v>
      </c>
      <c r="G43" s="42">
        <f t="shared" si="24"/>
        <v>45077</v>
      </c>
      <c r="H43" s="42">
        <f t="shared" si="24"/>
        <v>45107</v>
      </c>
      <c r="I43" s="42">
        <f t="shared" si="24"/>
        <v>45138</v>
      </c>
      <c r="J43" s="42">
        <f t="shared" si="24"/>
        <v>45169</v>
      </c>
      <c r="K43" s="42">
        <f t="shared" si="24"/>
        <v>45199</v>
      </c>
      <c r="L43" s="42">
        <f t="shared" si="24"/>
        <v>45230</v>
      </c>
      <c r="M43" s="42">
        <f t="shared" si="24"/>
        <v>45260</v>
      </c>
      <c r="N43" s="43">
        <f t="shared" si="24"/>
        <v>45291</v>
      </c>
      <c r="O43" s="42">
        <f t="shared" si="24"/>
        <v>45322</v>
      </c>
      <c r="P43" s="42">
        <f t="shared" si="24"/>
        <v>45351</v>
      </c>
      <c r="Q43" s="42">
        <f t="shared" si="24"/>
        <v>45382</v>
      </c>
      <c r="R43" s="42">
        <f t="shared" si="24"/>
        <v>45412</v>
      </c>
      <c r="S43" s="42">
        <f t="shared" si="24"/>
        <v>45443</v>
      </c>
      <c r="T43" s="42">
        <f t="shared" si="24"/>
        <v>45473</v>
      </c>
      <c r="U43" s="42">
        <f t="shared" si="24"/>
        <v>45504</v>
      </c>
      <c r="V43" s="42">
        <f t="shared" si="24"/>
        <v>45535</v>
      </c>
      <c r="W43" s="42">
        <f t="shared" si="24"/>
        <v>45565</v>
      </c>
      <c r="X43" s="42">
        <f t="shared" si="24"/>
        <v>45596</v>
      </c>
      <c r="Y43" s="42">
        <f t="shared" si="24"/>
        <v>45626</v>
      </c>
      <c r="Z43" s="43">
        <f t="shared" si="24"/>
        <v>45657</v>
      </c>
      <c r="AA43" s="41">
        <f t="shared" si="24"/>
        <v>45688</v>
      </c>
      <c r="AB43" s="42">
        <f t="shared" si="24"/>
        <v>45716</v>
      </c>
      <c r="AC43" s="42">
        <f t="shared" si="24"/>
        <v>45747</v>
      </c>
      <c r="AD43" s="42">
        <f t="shared" si="24"/>
        <v>45777</v>
      </c>
      <c r="AE43" s="42">
        <f t="shared" si="24"/>
        <v>45808</v>
      </c>
      <c r="AF43" s="42">
        <f t="shared" si="24"/>
        <v>45838</v>
      </c>
      <c r="AG43" s="42">
        <f t="shared" si="24"/>
        <v>45869</v>
      </c>
      <c r="AH43" s="42">
        <f t="shared" si="24"/>
        <v>45900</v>
      </c>
      <c r="AI43" s="42">
        <f t="shared" si="24"/>
        <v>45930</v>
      </c>
      <c r="AJ43" s="42">
        <f t="shared" si="24"/>
        <v>45961</v>
      </c>
      <c r="AK43" s="42">
        <f t="shared" si="24"/>
        <v>45991</v>
      </c>
      <c r="AL43" s="42">
        <f t="shared" si="24"/>
        <v>46022</v>
      </c>
      <c r="AM43" s="51"/>
    </row>
    <row r="44" spans="1:39" ht="15" customHeight="1" x14ac:dyDescent="0.25">
      <c r="A44" s="250"/>
      <c r="B44" s="214"/>
      <c r="C44" s="214"/>
      <c r="D44" s="53" t="s">
        <v>12</v>
      </c>
      <c r="E44" s="44">
        <f t="shared" ref="E44:AL44" ca="1" si="25">IF(E42="","",MAX(0,MIN(E42,DATE(2024,6,1)) - E43))</f>
        <v>428</v>
      </c>
      <c r="F44">
        <f t="shared" ca="1" si="25"/>
        <v>398</v>
      </c>
      <c r="G44">
        <f t="shared" ca="1" si="25"/>
        <v>367</v>
      </c>
      <c r="H44">
        <f t="shared" ca="1" si="25"/>
        <v>337</v>
      </c>
      <c r="I44">
        <f t="shared" ca="1" si="25"/>
        <v>306</v>
      </c>
      <c r="J44">
        <f t="shared" ca="1" si="25"/>
        <v>275</v>
      </c>
      <c r="K44">
        <f t="shared" ca="1" si="25"/>
        <v>245</v>
      </c>
      <c r="L44">
        <f t="shared" ca="1" si="25"/>
        <v>214</v>
      </c>
      <c r="M44">
        <f t="shared" ca="1" si="25"/>
        <v>184</v>
      </c>
      <c r="N44" s="45">
        <f t="shared" ca="1" si="25"/>
        <v>153</v>
      </c>
      <c r="O44">
        <f t="shared" ca="1" si="25"/>
        <v>122</v>
      </c>
      <c r="P44">
        <f t="shared" ca="1" si="25"/>
        <v>93</v>
      </c>
      <c r="Q44">
        <f t="shared" ca="1" si="25"/>
        <v>62</v>
      </c>
      <c r="R44">
        <f t="shared" ca="1" si="25"/>
        <v>32</v>
      </c>
      <c r="S44">
        <f t="shared" ca="1" si="25"/>
        <v>1</v>
      </c>
      <c r="T44">
        <f t="shared" ca="1" si="25"/>
        <v>0</v>
      </c>
      <c r="U44">
        <f t="shared" ca="1" si="25"/>
        <v>0</v>
      </c>
      <c r="V44">
        <f t="shared" ca="1" si="25"/>
        <v>0</v>
      </c>
      <c r="W44">
        <f t="shared" ca="1" si="25"/>
        <v>0</v>
      </c>
      <c r="X44">
        <f t="shared" ca="1" si="25"/>
        <v>0</v>
      </c>
      <c r="Y44">
        <f t="shared" ca="1" si="25"/>
        <v>0</v>
      </c>
      <c r="Z44" s="45">
        <f t="shared" ca="1" si="25"/>
        <v>0</v>
      </c>
      <c r="AA44" s="44">
        <f t="shared" ca="1" si="25"/>
        <v>0</v>
      </c>
      <c r="AB44">
        <f t="shared" ca="1" si="25"/>
        <v>0</v>
      </c>
      <c r="AC44">
        <f t="shared" ca="1" si="25"/>
        <v>0</v>
      </c>
      <c r="AD44">
        <f t="shared" ca="1" si="25"/>
        <v>0</v>
      </c>
      <c r="AE44">
        <f t="shared" ca="1" si="25"/>
        <v>0</v>
      </c>
      <c r="AF44">
        <f t="shared" ca="1" si="25"/>
        <v>0</v>
      </c>
      <c r="AG44">
        <f t="shared" ca="1" si="25"/>
        <v>0</v>
      </c>
      <c r="AH44">
        <f t="shared" ca="1" si="25"/>
        <v>0</v>
      </c>
      <c r="AI44">
        <f t="shared" ca="1" si="25"/>
        <v>0</v>
      </c>
      <c r="AJ44">
        <f t="shared" ca="1" si="25"/>
        <v>0</v>
      </c>
      <c r="AK44">
        <f t="shared" ca="1" si="25"/>
        <v>0</v>
      </c>
      <c r="AL44">
        <f t="shared" ca="1" si="25"/>
        <v>0</v>
      </c>
      <c r="AM44" s="51"/>
    </row>
    <row r="45" spans="1:39" ht="15" customHeight="1" x14ac:dyDescent="0.25">
      <c r="A45" s="250"/>
      <c r="B45" s="214"/>
      <c r="C45" s="214"/>
      <c r="D45" s="53" t="s">
        <v>13</v>
      </c>
      <c r="E45" s="44">
        <f t="shared" ref="E45:AL45" ca="1" si="26">IF(E42="","",MAX(0,E42 - MAX(E43,DATE(2024,6,1))))</f>
        <v>698</v>
      </c>
      <c r="F45">
        <f t="shared" ca="1" si="26"/>
        <v>698</v>
      </c>
      <c r="G45">
        <f t="shared" ca="1" si="26"/>
        <v>698</v>
      </c>
      <c r="H45">
        <f t="shared" ca="1" si="26"/>
        <v>698</v>
      </c>
      <c r="I45">
        <f t="shared" ca="1" si="26"/>
        <v>698</v>
      </c>
      <c r="J45">
        <f t="shared" ca="1" si="26"/>
        <v>698</v>
      </c>
      <c r="K45">
        <f t="shared" ca="1" si="26"/>
        <v>698</v>
      </c>
      <c r="L45">
        <f t="shared" ca="1" si="26"/>
        <v>698</v>
      </c>
      <c r="M45">
        <f t="shared" ca="1" si="26"/>
        <v>698</v>
      </c>
      <c r="N45" s="45">
        <f t="shared" ca="1" si="26"/>
        <v>698</v>
      </c>
      <c r="O45">
        <f t="shared" ca="1" si="26"/>
        <v>698</v>
      </c>
      <c r="P45">
        <f t="shared" ca="1" si="26"/>
        <v>698</v>
      </c>
      <c r="Q45">
        <f t="shared" ca="1" si="26"/>
        <v>698</v>
      </c>
      <c r="R45">
        <f t="shared" ca="1" si="26"/>
        <v>698</v>
      </c>
      <c r="S45">
        <f t="shared" ca="1" si="26"/>
        <v>698</v>
      </c>
      <c r="T45">
        <f t="shared" ca="1" si="26"/>
        <v>669</v>
      </c>
      <c r="U45">
        <f t="shared" ca="1" si="26"/>
        <v>638</v>
      </c>
      <c r="V45">
        <f t="shared" ca="1" si="26"/>
        <v>607</v>
      </c>
      <c r="W45">
        <f t="shared" ca="1" si="26"/>
        <v>577</v>
      </c>
      <c r="X45">
        <f t="shared" ca="1" si="26"/>
        <v>546</v>
      </c>
      <c r="Y45">
        <f t="shared" ca="1" si="26"/>
        <v>516</v>
      </c>
      <c r="Z45" s="45">
        <f t="shared" ca="1" si="26"/>
        <v>485</v>
      </c>
      <c r="AA45" s="44">
        <f t="shared" ca="1" si="26"/>
        <v>454</v>
      </c>
      <c r="AB45">
        <f t="shared" ca="1" si="26"/>
        <v>426</v>
      </c>
      <c r="AC45">
        <f t="shared" ca="1" si="26"/>
        <v>395</v>
      </c>
      <c r="AD45">
        <f t="shared" ca="1" si="26"/>
        <v>365</v>
      </c>
      <c r="AE45">
        <f t="shared" ca="1" si="26"/>
        <v>334</v>
      </c>
      <c r="AF45">
        <f t="shared" ca="1" si="26"/>
        <v>304</v>
      </c>
      <c r="AG45">
        <f t="shared" ca="1" si="26"/>
        <v>273</v>
      </c>
      <c r="AH45">
        <f t="shared" ca="1" si="26"/>
        <v>242</v>
      </c>
      <c r="AI45">
        <f t="shared" ca="1" si="26"/>
        <v>212</v>
      </c>
      <c r="AJ45">
        <f t="shared" ca="1" si="26"/>
        <v>181</v>
      </c>
      <c r="AK45">
        <f t="shared" ca="1" si="26"/>
        <v>151</v>
      </c>
      <c r="AL45">
        <f t="shared" ca="1" si="26"/>
        <v>120</v>
      </c>
      <c r="AM45" s="51"/>
    </row>
    <row r="46" spans="1:39" ht="15" customHeight="1" x14ac:dyDescent="0.25">
      <c r="A46" s="250"/>
      <c r="B46" s="214"/>
      <c r="C46" s="214"/>
      <c r="D46" s="53" t="s">
        <v>14</v>
      </c>
      <c r="E46" s="46">
        <f t="shared" ref="E46:AL46" ca="1" si="27">IF(E42="","",0.09*E44/365+0.24*E45/365)</f>
        <v>0.56449315068493144</v>
      </c>
      <c r="F46" s="47">
        <f t="shared" ca="1" si="27"/>
        <v>0.55709589041095886</v>
      </c>
      <c r="G46" s="47">
        <f t="shared" ca="1" si="27"/>
        <v>0.54945205479452053</v>
      </c>
      <c r="H46" s="47">
        <f t="shared" ca="1" si="27"/>
        <v>0.54205479452054794</v>
      </c>
      <c r="I46" s="47">
        <f t="shared" ca="1" si="27"/>
        <v>0.5344109589041095</v>
      </c>
      <c r="J46" s="47">
        <f t="shared" ca="1" si="27"/>
        <v>0.52676712328767117</v>
      </c>
      <c r="K46" s="47">
        <f t="shared" ca="1" si="27"/>
        <v>0.51936986301369858</v>
      </c>
      <c r="L46" s="47">
        <f t="shared" ca="1" si="27"/>
        <v>0.51172602739726025</v>
      </c>
      <c r="M46" s="47">
        <f t="shared" ca="1" si="27"/>
        <v>0.50432876712328767</v>
      </c>
      <c r="N46" s="48">
        <f t="shared" ca="1" si="27"/>
        <v>0.49668493150684928</v>
      </c>
      <c r="O46" s="47">
        <f t="shared" ca="1" si="27"/>
        <v>0.48904109589041095</v>
      </c>
      <c r="P46" s="47">
        <f t="shared" ca="1" si="27"/>
        <v>0.48189041095890406</v>
      </c>
      <c r="Q46" s="47">
        <f t="shared" ca="1" si="27"/>
        <v>0.47424657534246573</v>
      </c>
      <c r="R46" s="47">
        <f t="shared" ca="1" si="27"/>
        <v>0.46684931506849314</v>
      </c>
      <c r="S46" s="47">
        <f t="shared" ca="1" si="27"/>
        <v>0.45920547945205475</v>
      </c>
      <c r="T46" s="47">
        <f t="shared" ca="1" si="27"/>
        <v>0.43989041095890413</v>
      </c>
      <c r="U46" s="47">
        <f t="shared" ca="1" si="27"/>
        <v>0.41950684931506849</v>
      </c>
      <c r="V46" s="47">
        <f t="shared" ca="1" si="27"/>
        <v>0.3991232876712329</v>
      </c>
      <c r="W46" s="47">
        <f t="shared" ca="1" si="27"/>
        <v>0.37939726027397258</v>
      </c>
      <c r="X46" s="47">
        <f t="shared" ca="1" si="27"/>
        <v>0.35901369863013699</v>
      </c>
      <c r="Y46" s="47">
        <f t="shared" ca="1" si="27"/>
        <v>0.33928767123287668</v>
      </c>
      <c r="Z46" s="48">
        <f t="shared" ca="1" si="27"/>
        <v>0.31890410958904108</v>
      </c>
      <c r="AA46" s="46">
        <f t="shared" ca="1" si="27"/>
        <v>0.29852054794520544</v>
      </c>
      <c r="AB46" s="47">
        <f t="shared" ca="1" si="27"/>
        <v>0.2801095890410959</v>
      </c>
      <c r="AC46" s="47">
        <f t="shared" ca="1" si="27"/>
        <v>0.25972602739726025</v>
      </c>
      <c r="AD46" s="47">
        <f t="shared" ca="1" si="27"/>
        <v>0.24</v>
      </c>
      <c r="AE46" s="47">
        <f t="shared" ca="1" si="27"/>
        <v>0.21961643835616437</v>
      </c>
      <c r="AF46" s="47">
        <f t="shared" ca="1" si="27"/>
        <v>0.19989041095890409</v>
      </c>
      <c r="AG46" s="47">
        <f t="shared" ca="1" si="27"/>
        <v>0.1795068493150685</v>
      </c>
      <c r="AH46" s="47">
        <f t="shared" ca="1" si="27"/>
        <v>0.15912328767123288</v>
      </c>
      <c r="AI46" s="47">
        <f t="shared" ca="1" si="27"/>
        <v>0.13939726027397259</v>
      </c>
      <c r="AJ46" s="47">
        <f t="shared" ca="1" si="27"/>
        <v>0.11901369863013699</v>
      </c>
      <c r="AK46" s="47">
        <f t="shared" ca="1" si="27"/>
        <v>9.9287671232876712E-2</v>
      </c>
      <c r="AL46" s="47">
        <f t="shared" ca="1" si="27"/>
        <v>7.8904109589041094E-2</v>
      </c>
      <c r="AM46" s="51"/>
    </row>
    <row r="47" spans="1:39" ht="15" customHeight="1" x14ac:dyDescent="0.25">
      <c r="A47" s="250"/>
      <c r="B47" s="214"/>
      <c r="C47" s="214"/>
      <c r="D47" s="53" t="s">
        <v>21</v>
      </c>
      <c r="E47" s="38">
        <f ca="1">IF(E$41="","",E41*E46)</f>
        <v>0</v>
      </c>
      <c r="F47" s="38">
        <f t="shared" ref="F47:AL47" ca="1" si="28">IF(F$41="","",F41*F46)</f>
        <v>0</v>
      </c>
      <c r="G47" s="38">
        <f t="shared" ca="1" si="28"/>
        <v>0</v>
      </c>
      <c r="H47" s="38">
        <f t="shared" ca="1" si="28"/>
        <v>0</v>
      </c>
      <c r="I47" s="38">
        <f t="shared" ca="1" si="28"/>
        <v>0</v>
      </c>
      <c r="J47" s="38">
        <f t="shared" ca="1" si="28"/>
        <v>0</v>
      </c>
      <c r="K47" s="38">
        <f t="shared" ca="1" si="28"/>
        <v>0</v>
      </c>
      <c r="L47" s="38">
        <f t="shared" ca="1" si="28"/>
        <v>0</v>
      </c>
      <c r="M47" s="38">
        <f t="shared" ca="1" si="28"/>
        <v>0</v>
      </c>
      <c r="N47" s="38">
        <f t="shared" ca="1" si="28"/>
        <v>0</v>
      </c>
      <c r="O47" s="38">
        <f t="shared" ca="1" si="28"/>
        <v>0</v>
      </c>
      <c r="P47" s="38">
        <f t="shared" ca="1" si="28"/>
        <v>0</v>
      </c>
      <c r="Q47" s="38">
        <f t="shared" ca="1" si="28"/>
        <v>0</v>
      </c>
      <c r="R47" s="38">
        <f t="shared" ca="1" si="28"/>
        <v>0</v>
      </c>
      <c r="S47" s="38">
        <f t="shared" ca="1" si="28"/>
        <v>0</v>
      </c>
      <c r="T47" s="38">
        <f t="shared" ca="1" si="28"/>
        <v>0</v>
      </c>
      <c r="U47" s="38">
        <f t="shared" ca="1" si="28"/>
        <v>0</v>
      </c>
      <c r="V47" s="38">
        <f t="shared" ca="1" si="28"/>
        <v>0</v>
      </c>
      <c r="W47" s="38">
        <f t="shared" ca="1" si="28"/>
        <v>0</v>
      </c>
      <c r="X47" s="38">
        <f t="shared" ca="1" si="28"/>
        <v>0</v>
      </c>
      <c r="Y47" s="38">
        <f t="shared" ca="1" si="28"/>
        <v>0</v>
      </c>
      <c r="Z47" s="38">
        <f t="shared" ca="1" si="28"/>
        <v>0</v>
      </c>
      <c r="AA47" s="38">
        <f t="shared" ca="1" si="28"/>
        <v>0</v>
      </c>
      <c r="AB47" s="38">
        <f t="shared" ca="1" si="28"/>
        <v>0</v>
      </c>
      <c r="AC47" s="38">
        <f t="shared" ca="1" si="28"/>
        <v>0</v>
      </c>
      <c r="AD47" s="38">
        <f t="shared" ca="1" si="28"/>
        <v>0</v>
      </c>
      <c r="AE47" s="38">
        <f t="shared" ca="1" si="28"/>
        <v>0</v>
      </c>
      <c r="AF47" s="38">
        <f t="shared" ca="1" si="28"/>
        <v>0</v>
      </c>
      <c r="AG47" s="38">
        <f t="shared" ca="1" si="28"/>
        <v>0</v>
      </c>
      <c r="AH47" s="38">
        <f t="shared" ca="1" si="28"/>
        <v>0</v>
      </c>
      <c r="AI47" s="38">
        <f t="shared" ca="1" si="28"/>
        <v>0</v>
      </c>
      <c r="AJ47" s="38">
        <f t="shared" ca="1" si="28"/>
        <v>0</v>
      </c>
      <c r="AK47" s="38">
        <f t="shared" ca="1" si="28"/>
        <v>0</v>
      </c>
      <c r="AL47" s="38">
        <f t="shared" ca="1" si="28"/>
        <v>0</v>
      </c>
      <c r="AM47" s="51"/>
    </row>
    <row r="48" spans="1:39" ht="15" customHeight="1" x14ac:dyDescent="0.25">
      <c r="A48" s="250"/>
      <c r="B48" s="214"/>
      <c r="C48" s="214"/>
      <c r="D48" s="53" t="s">
        <v>15</v>
      </c>
      <c r="E48" s="38">
        <f ca="1">IF(E37="","",E37+E47)</f>
        <v>0</v>
      </c>
      <c r="F48" s="39">
        <f ca="1">IF(F37="","",F37+F47)</f>
        <v>0</v>
      </c>
      <c r="G48" s="39">
        <f ca="1">IF(G37="","",G37+G47)</f>
        <v>0</v>
      </c>
      <c r="H48" s="39">
        <f t="shared" ref="H48" ca="1" si="29">IF(H37="","",H37+H47)</f>
        <v>0</v>
      </c>
      <c r="I48" s="39">
        <f t="shared" ref="I48" ca="1" si="30">IF(I37="","",I37+I47)</f>
        <v>0</v>
      </c>
      <c r="J48" s="39">
        <f t="shared" ref="J48" ca="1" si="31">IF(J37="","",J37+J47)</f>
        <v>0</v>
      </c>
      <c r="K48" s="39">
        <f t="shared" ref="K48" ca="1" si="32">IF(K37="","",K37+K47)</f>
        <v>0</v>
      </c>
      <c r="L48" s="39">
        <f t="shared" ref="L48" ca="1" si="33">IF(L37="","",L37+L47)</f>
        <v>0</v>
      </c>
      <c r="M48" s="39">
        <f t="shared" ref="M48" ca="1" si="34">IF(M37="","",M37+M47)</f>
        <v>0</v>
      </c>
      <c r="N48" s="40">
        <f t="shared" ref="N48" ca="1" si="35">IF(N37="","",N37+N47)</f>
        <v>0</v>
      </c>
      <c r="O48" s="39">
        <f t="shared" ref="O48" ca="1" si="36">IF(O37="","",O37+O47)</f>
        <v>0</v>
      </c>
      <c r="P48" s="39">
        <f t="shared" ref="P48" ca="1" si="37">IF(P37="","",P37+P47)</f>
        <v>0</v>
      </c>
      <c r="Q48" s="39">
        <f t="shared" ref="Q48" ca="1" si="38">IF(Q37="","",Q37+Q47)</f>
        <v>0</v>
      </c>
      <c r="R48" s="39">
        <f t="shared" ref="R48" ca="1" si="39">IF(R37="","",R37+R47)</f>
        <v>0</v>
      </c>
      <c r="S48" s="39">
        <f t="shared" ref="S48" ca="1" si="40">IF(S37="","",S37+S47)</f>
        <v>0</v>
      </c>
      <c r="T48" s="39">
        <f t="shared" ref="T48" ca="1" si="41">IF(T37="","",T37+T47)</f>
        <v>0</v>
      </c>
      <c r="U48" s="39">
        <f t="shared" ref="U48" ca="1" si="42">IF(U37="","",U37+U47)</f>
        <v>0</v>
      </c>
      <c r="V48" s="39">
        <f t="shared" ref="V48" ca="1" si="43">IF(V37="","",V37+V47)</f>
        <v>0</v>
      </c>
      <c r="W48" s="39">
        <f t="shared" ref="W48" ca="1" si="44">IF(W37="","",W37+W47)</f>
        <v>0</v>
      </c>
      <c r="X48" s="39">
        <f t="shared" ref="X48" ca="1" si="45">IF(X37="","",X37+X47)</f>
        <v>0</v>
      </c>
      <c r="Y48" s="39">
        <f t="shared" ref="Y48" ca="1" si="46">IF(Y37="","",Y37+Y47)</f>
        <v>0</v>
      </c>
      <c r="Z48" s="40">
        <f t="shared" ref="Z48" ca="1" si="47">IF(Z37="","",Z37+Z47)</f>
        <v>0</v>
      </c>
      <c r="AA48" s="38">
        <f t="shared" ref="AA48" ca="1" si="48">IF(AA37="","",AA37+AA47)</f>
        <v>0</v>
      </c>
      <c r="AB48" s="39">
        <f t="shared" ref="AB48" ca="1" si="49">IF(AB37="","",AB37+AB47)</f>
        <v>0</v>
      </c>
      <c r="AC48" s="39">
        <f t="shared" ref="AC48" ca="1" si="50">IF(AC37="","",AC37+AC47)</f>
        <v>0</v>
      </c>
      <c r="AD48" s="39">
        <f t="shared" ref="AD48" ca="1" si="51">IF(AD37="","",AD37+AD47)</f>
        <v>0</v>
      </c>
      <c r="AE48" s="39">
        <f t="shared" ref="AE48" ca="1" si="52">IF(AE37="","",AE37+AE47)</f>
        <v>0</v>
      </c>
      <c r="AF48" s="39">
        <f t="shared" ref="AF48" ca="1" si="53">IF(AF37="","",AF37+AF47)</f>
        <v>0</v>
      </c>
      <c r="AG48" s="39">
        <f t="shared" ref="AG48" ca="1" si="54">IF(AG37="","",AG37+AG47)</f>
        <v>0</v>
      </c>
      <c r="AH48" s="39">
        <f t="shared" ref="AH48" ca="1" si="55">IF(AH37="","",AH37+AH47)</f>
        <v>0</v>
      </c>
      <c r="AI48" s="39">
        <f t="shared" ref="AI48" ca="1" si="56">IF(AI37="","",AI37+AI47)</f>
        <v>0</v>
      </c>
      <c r="AJ48" s="39">
        <f t="shared" ref="AJ48" ca="1" si="57">IF(AJ37="","",AJ37+AJ47)</f>
        <v>0</v>
      </c>
      <c r="AK48" s="39">
        <f t="shared" ref="AK48" ca="1" si="58">IF(AK37="","",AK37+AK47)</f>
        <v>0</v>
      </c>
      <c r="AL48" s="39">
        <f t="shared" ref="AL48" ca="1" si="59">IF(AL37="","",AL37+AL47)</f>
        <v>0</v>
      </c>
      <c r="AM48" s="51"/>
    </row>
    <row r="49" spans="1:39" ht="15" customHeight="1" x14ac:dyDescent="0.25">
      <c r="A49" s="250"/>
      <c r="B49" s="214"/>
      <c r="C49" s="214"/>
      <c r="D49" s="53" t="s">
        <v>16</v>
      </c>
      <c r="E49" s="44">
        <f t="shared" ref="E49:AL49" ca="1" si="60">IF(E41="","",E41+E47)</f>
        <v>0</v>
      </c>
      <c r="F49">
        <f t="shared" ca="1" si="60"/>
        <v>0</v>
      </c>
      <c r="G49">
        <f t="shared" ca="1" si="60"/>
        <v>0</v>
      </c>
      <c r="H49">
        <f t="shared" ca="1" si="60"/>
        <v>0</v>
      </c>
      <c r="I49">
        <f t="shared" ca="1" si="60"/>
        <v>0</v>
      </c>
      <c r="J49">
        <f t="shared" ca="1" si="60"/>
        <v>0</v>
      </c>
      <c r="K49">
        <f t="shared" ca="1" si="60"/>
        <v>0</v>
      </c>
      <c r="L49">
        <f t="shared" ca="1" si="60"/>
        <v>0</v>
      </c>
      <c r="M49">
        <f t="shared" ca="1" si="60"/>
        <v>0</v>
      </c>
      <c r="N49" s="45">
        <f t="shared" ca="1" si="60"/>
        <v>0</v>
      </c>
      <c r="O49">
        <f t="shared" ca="1" si="60"/>
        <v>0</v>
      </c>
      <c r="P49">
        <f t="shared" ca="1" si="60"/>
        <v>0</v>
      </c>
      <c r="Q49">
        <f t="shared" ca="1" si="60"/>
        <v>0</v>
      </c>
      <c r="R49">
        <f t="shared" ca="1" si="60"/>
        <v>0</v>
      </c>
      <c r="S49">
        <f t="shared" ca="1" si="60"/>
        <v>0</v>
      </c>
      <c r="T49">
        <f t="shared" ca="1" si="60"/>
        <v>0</v>
      </c>
      <c r="U49">
        <f t="shared" ca="1" si="60"/>
        <v>0</v>
      </c>
      <c r="V49">
        <f t="shared" ca="1" si="60"/>
        <v>0</v>
      </c>
      <c r="W49">
        <f t="shared" ca="1" si="60"/>
        <v>0</v>
      </c>
      <c r="X49">
        <f t="shared" ca="1" si="60"/>
        <v>0</v>
      </c>
      <c r="Y49">
        <f t="shared" ca="1" si="60"/>
        <v>0</v>
      </c>
      <c r="Z49" s="45">
        <f t="shared" ca="1" si="60"/>
        <v>0</v>
      </c>
      <c r="AA49" s="44">
        <f t="shared" ca="1" si="60"/>
        <v>0</v>
      </c>
      <c r="AB49">
        <f t="shared" ca="1" si="60"/>
        <v>0</v>
      </c>
      <c r="AC49">
        <f t="shared" ca="1" si="60"/>
        <v>0</v>
      </c>
      <c r="AD49">
        <f t="shared" ca="1" si="60"/>
        <v>0</v>
      </c>
      <c r="AE49">
        <f t="shared" ca="1" si="60"/>
        <v>0</v>
      </c>
      <c r="AF49">
        <f t="shared" ca="1" si="60"/>
        <v>0</v>
      </c>
      <c r="AG49">
        <f t="shared" ca="1" si="60"/>
        <v>0</v>
      </c>
      <c r="AH49">
        <f t="shared" ca="1" si="60"/>
        <v>0</v>
      </c>
      <c r="AI49">
        <f t="shared" ca="1" si="60"/>
        <v>0</v>
      </c>
      <c r="AJ49">
        <f t="shared" ca="1" si="60"/>
        <v>0</v>
      </c>
      <c r="AK49">
        <f t="shared" ca="1" si="60"/>
        <v>0</v>
      </c>
      <c r="AL49">
        <f t="shared" ca="1" si="60"/>
        <v>0</v>
      </c>
      <c r="AM49" s="51"/>
    </row>
    <row r="50" spans="1:39" ht="15.75" customHeight="1" x14ac:dyDescent="0.25">
      <c r="A50" s="250"/>
      <c r="B50" s="214"/>
      <c r="C50" s="214"/>
      <c r="D50" s="50" t="s">
        <v>8</v>
      </c>
      <c r="E50" s="227">
        <f>SUMIFS(Katsayilar!$C$2:$C$50,Katsayilar!$A$2:$A$50,"&lt;="&amp;DATE(YEAR(E34),MONTH(E34),1),Katsayilar!$B$2:$B$50,"&gt;="&amp;DATE(YEAR(E34),MONTH(E34),1))</f>
        <v>0.43368400000000001</v>
      </c>
      <c r="F50" s="228"/>
      <c r="G50" s="228"/>
      <c r="H50" s="228"/>
      <c r="I50" s="228">
        <f>SUMIFS(Katsayilar!$C$2:$C$50,Katsayilar!$A$2:$A$50,"&lt;="&amp;DATE(YEAR(I34),MONTH(I34),1),Katsayilar!$B$2:$B$50,"&gt;="&amp;DATE(YEAR(I34),MONTH(I34),1))</f>
        <v>0.50979600000000003</v>
      </c>
      <c r="J50" s="228"/>
      <c r="K50" s="228"/>
      <c r="L50" s="228"/>
      <c r="M50" s="228"/>
      <c r="N50" s="229"/>
      <c r="O50" s="230">
        <f>SUMIFS(Katsayilar!$C$2:$C$50,Katsayilar!$A$2:$A$50,"&lt;="&amp;DATE(YEAR(O34),MONTH(O34),1),Katsayilar!$B$2:$B$50,"&gt;="&amp;DATE(YEAR(O34),MONTH(O34),1))</f>
        <v>0.76087099999999996</v>
      </c>
      <c r="P50" s="228"/>
      <c r="Q50" s="228"/>
      <c r="R50" s="228"/>
      <c r="S50" s="228"/>
      <c r="T50" s="228"/>
      <c r="U50" s="228">
        <f>SUMIFS(Katsayilar!$C$2:$C$50,Katsayilar!$A$2:$A$50,"&lt;="&amp;DATE(YEAR(U34),MONTH(U34),1),Katsayilar!$B$2:$B$50,"&gt;="&amp;DATE(YEAR(U34),MONTH(U34),1))</f>
        <v>0.90779600000000005</v>
      </c>
      <c r="V50" s="228"/>
      <c r="W50" s="228"/>
      <c r="X50" s="228"/>
      <c r="Y50" s="228"/>
      <c r="Z50" s="229"/>
      <c r="AA50" s="227">
        <f>SUMIFS(Katsayilar!$C$2:$C$50,Katsayilar!$A$2:$A$50,"&lt;="&amp;DATE(YEAR(AA34),MONTH(AA34),1),Katsayilar!$B$2:$B$50,"&gt;="&amp;DATE(YEAR(AA34),MONTH(AA34),1))</f>
        <v>1.012556</v>
      </c>
      <c r="AB50" s="228"/>
      <c r="AC50" s="228"/>
      <c r="AD50" s="228"/>
      <c r="AE50" s="228"/>
      <c r="AF50" s="228"/>
      <c r="AG50" s="228">
        <f>SUMIFS(Katsayilar!$C$2:$C$50,Katsayilar!$A$2:$A$50,"&lt;="&amp;DATE(YEAR(AG34),MONTH(AG34),1),Katsayilar!$B$2:$B$50,"&gt;="&amp;DATE(YEAR(AG34),MONTH(AG34),1))</f>
        <v>1.1702109999999999</v>
      </c>
      <c r="AH50" s="228"/>
      <c r="AI50" s="228"/>
      <c r="AJ50" s="228"/>
      <c r="AK50" s="228"/>
      <c r="AL50" s="231"/>
      <c r="AM50" s="51"/>
    </row>
    <row r="51" spans="1:39" ht="15.75" customHeight="1" x14ac:dyDescent="0.25">
      <c r="A51" s="250"/>
      <c r="B51" s="214"/>
      <c r="C51" s="214"/>
      <c r="D51" s="50" t="s">
        <v>17</v>
      </c>
      <c r="E51" s="216">
        <f>SUM(E37:H37)</f>
        <v>0</v>
      </c>
      <c r="F51" s="217"/>
      <c r="G51" s="217"/>
      <c r="H51" s="217"/>
      <c r="I51" s="220">
        <f>SUM(I37:N37)</f>
        <v>0</v>
      </c>
      <c r="J51" s="217"/>
      <c r="K51" s="217"/>
      <c r="L51" s="217"/>
      <c r="M51" s="217"/>
      <c r="N51" s="221"/>
      <c r="O51" s="223">
        <f t="shared" ref="O51:O55" si="61">SUM(O37:T37)</f>
        <v>0</v>
      </c>
      <c r="P51" s="217"/>
      <c r="Q51" s="217"/>
      <c r="R51" s="217"/>
      <c r="S51" s="217"/>
      <c r="T51" s="217"/>
      <c r="U51" s="220">
        <f t="shared" ref="U51:U55" si="62">SUM(U37:Z37)</f>
        <v>0</v>
      </c>
      <c r="V51" s="217"/>
      <c r="W51" s="217"/>
      <c r="X51" s="217"/>
      <c r="Y51" s="217"/>
      <c r="Z51" s="221"/>
      <c r="AA51" s="216">
        <f t="shared" ref="AA51:AA55" si="63">SUM(AA37:AF37)</f>
        <v>0</v>
      </c>
      <c r="AB51" s="217"/>
      <c r="AC51" s="217"/>
      <c r="AD51" s="217"/>
      <c r="AE51" s="217"/>
      <c r="AF51" s="217"/>
      <c r="AG51" s="220">
        <f t="shared" ref="AG51:AG55" si="64">SUM(AG37:AL37)</f>
        <v>0</v>
      </c>
      <c r="AH51" s="217"/>
      <c r="AI51" s="217"/>
      <c r="AJ51" s="217"/>
      <c r="AK51" s="217"/>
      <c r="AL51" s="222"/>
      <c r="AM51" s="49">
        <f>SUM(E51:AL51)</f>
        <v>0</v>
      </c>
    </row>
    <row r="52" spans="1:39" ht="15.75" customHeight="1" x14ac:dyDescent="0.25">
      <c r="A52" s="250"/>
      <c r="B52" s="214"/>
      <c r="C52" s="214"/>
      <c r="D52" s="50" t="s">
        <v>51</v>
      </c>
      <c r="E52" s="216">
        <f>SUM(E38:H38)</f>
        <v>0</v>
      </c>
      <c r="F52" s="217"/>
      <c r="G52" s="217"/>
      <c r="H52" s="217"/>
      <c r="I52" s="220">
        <f t="shared" ref="I52:I55" si="65">SUM(I38:N38)</f>
        <v>0</v>
      </c>
      <c r="J52" s="217"/>
      <c r="K52" s="217"/>
      <c r="L52" s="217"/>
      <c r="M52" s="217"/>
      <c r="N52" s="221"/>
      <c r="O52" s="223">
        <f t="shared" si="61"/>
        <v>0</v>
      </c>
      <c r="P52" s="217"/>
      <c r="Q52" s="217"/>
      <c r="R52" s="217"/>
      <c r="S52" s="217"/>
      <c r="T52" s="217"/>
      <c r="U52" s="220">
        <f t="shared" si="62"/>
        <v>0</v>
      </c>
      <c r="V52" s="217"/>
      <c r="W52" s="217"/>
      <c r="X52" s="217"/>
      <c r="Y52" s="217"/>
      <c r="Z52" s="221"/>
      <c r="AA52" s="216">
        <f t="shared" si="63"/>
        <v>0</v>
      </c>
      <c r="AB52" s="217"/>
      <c r="AC52" s="217"/>
      <c r="AD52" s="217"/>
      <c r="AE52" s="217"/>
      <c r="AF52" s="217"/>
      <c r="AG52" s="220">
        <f t="shared" si="64"/>
        <v>0</v>
      </c>
      <c r="AH52" s="217"/>
      <c r="AI52" s="217"/>
      <c r="AJ52" s="217"/>
      <c r="AK52" s="217"/>
      <c r="AL52" s="222"/>
      <c r="AM52" s="49">
        <f t="shared" ref="AM52:AM58" si="66">SUM(E52:AL52)</f>
        <v>0</v>
      </c>
    </row>
    <row r="53" spans="1:39" ht="15.75" customHeight="1" x14ac:dyDescent="0.25">
      <c r="A53" s="250"/>
      <c r="B53" s="214"/>
      <c r="C53" s="214"/>
      <c r="D53" s="50" t="s">
        <v>18</v>
      </c>
      <c r="E53" s="216">
        <f t="shared" ref="E53:E55" si="67">SUM(E39:H39)</f>
        <v>0</v>
      </c>
      <c r="F53" s="217"/>
      <c r="G53" s="217"/>
      <c r="H53" s="217"/>
      <c r="I53" s="220">
        <f t="shared" si="65"/>
        <v>0</v>
      </c>
      <c r="J53" s="217"/>
      <c r="K53" s="217"/>
      <c r="L53" s="217"/>
      <c r="M53" s="217"/>
      <c r="N53" s="221"/>
      <c r="O53" s="223">
        <f t="shared" si="61"/>
        <v>0</v>
      </c>
      <c r="P53" s="217"/>
      <c r="Q53" s="217"/>
      <c r="R53" s="217"/>
      <c r="S53" s="217"/>
      <c r="T53" s="217"/>
      <c r="U53" s="220">
        <f t="shared" si="62"/>
        <v>0</v>
      </c>
      <c r="V53" s="217"/>
      <c r="W53" s="217"/>
      <c r="X53" s="217"/>
      <c r="Y53" s="217"/>
      <c r="Z53" s="221"/>
      <c r="AA53" s="216">
        <f t="shared" si="63"/>
        <v>0</v>
      </c>
      <c r="AB53" s="217"/>
      <c r="AC53" s="217"/>
      <c r="AD53" s="217"/>
      <c r="AE53" s="217"/>
      <c r="AF53" s="217"/>
      <c r="AG53" s="220">
        <f t="shared" si="64"/>
        <v>0</v>
      </c>
      <c r="AH53" s="217"/>
      <c r="AI53" s="217"/>
      <c r="AJ53" s="217"/>
      <c r="AK53" s="217"/>
      <c r="AL53" s="222"/>
      <c r="AM53" s="49">
        <f t="shared" si="66"/>
        <v>0</v>
      </c>
    </row>
    <row r="54" spans="1:39" ht="15.75" customHeight="1" x14ac:dyDescent="0.25">
      <c r="A54" s="250"/>
      <c r="B54" s="214"/>
      <c r="C54" s="214"/>
      <c r="D54" s="50" t="s">
        <v>9</v>
      </c>
      <c r="E54" s="216">
        <f t="shared" si="67"/>
        <v>0</v>
      </c>
      <c r="F54" s="217"/>
      <c r="G54" s="217"/>
      <c r="H54" s="217"/>
      <c r="I54" s="220">
        <f t="shared" si="65"/>
        <v>0</v>
      </c>
      <c r="J54" s="217"/>
      <c r="K54" s="217"/>
      <c r="L54" s="217"/>
      <c r="M54" s="217"/>
      <c r="N54" s="221"/>
      <c r="O54" s="223">
        <f t="shared" si="61"/>
        <v>0</v>
      </c>
      <c r="P54" s="217"/>
      <c r="Q54" s="217"/>
      <c r="R54" s="217"/>
      <c r="S54" s="217"/>
      <c r="T54" s="217"/>
      <c r="U54" s="220">
        <f t="shared" si="62"/>
        <v>0</v>
      </c>
      <c r="V54" s="217"/>
      <c r="W54" s="217"/>
      <c r="X54" s="217"/>
      <c r="Y54" s="217"/>
      <c r="Z54" s="221"/>
      <c r="AA54" s="216">
        <f t="shared" si="63"/>
        <v>0</v>
      </c>
      <c r="AB54" s="217"/>
      <c r="AC54" s="217"/>
      <c r="AD54" s="217"/>
      <c r="AE54" s="217"/>
      <c r="AF54" s="217"/>
      <c r="AG54" s="220">
        <f t="shared" si="64"/>
        <v>0</v>
      </c>
      <c r="AH54" s="217"/>
      <c r="AI54" s="217"/>
      <c r="AJ54" s="217"/>
      <c r="AK54" s="217"/>
      <c r="AL54" s="222"/>
      <c r="AM54" s="49">
        <f t="shared" si="66"/>
        <v>0</v>
      </c>
    </row>
    <row r="55" spans="1:39" ht="15.75" customHeight="1" x14ac:dyDescent="0.25">
      <c r="A55" s="250"/>
      <c r="B55" s="214"/>
      <c r="C55" s="214"/>
      <c r="D55" s="50" t="s">
        <v>19</v>
      </c>
      <c r="E55" s="216">
        <f t="shared" si="67"/>
        <v>0</v>
      </c>
      <c r="F55" s="217"/>
      <c r="G55" s="217"/>
      <c r="H55" s="217"/>
      <c r="I55" s="220">
        <f t="shared" si="65"/>
        <v>0</v>
      </c>
      <c r="J55" s="217"/>
      <c r="K55" s="217"/>
      <c r="L55" s="217"/>
      <c r="M55" s="217"/>
      <c r="N55" s="221"/>
      <c r="O55" s="223">
        <f t="shared" si="61"/>
        <v>0</v>
      </c>
      <c r="P55" s="217"/>
      <c r="Q55" s="217"/>
      <c r="R55" s="217"/>
      <c r="S55" s="217"/>
      <c r="T55" s="217"/>
      <c r="U55" s="220">
        <f t="shared" si="62"/>
        <v>0</v>
      </c>
      <c r="V55" s="217"/>
      <c r="W55" s="217"/>
      <c r="X55" s="217"/>
      <c r="Y55" s="217"/>
      <c r="Z55" s="221"/>
      <c r="AA55" s="216">
        <f t="shared" si="63"/>
        <v>0</v>
      </c>
      <c r="AB55" s="217"/>
      <c r="AC55" s="217"/>
      <c r="AD55" s="217"/>
      <c r="AE55" s="217"/>
      <c r="AF55" s="217"/>
      <c r="AG55" s="220">
        <f t="shared" si="64"/>
        <v>0</v>
      </c>
      <c r="AH55" s="217"/>
      <c r="AI55" s="217"/>
      <c r="AJ55" s="217"/>
      <c r="AK55" s="217"/>
      <c r="AL55" s="222"/>
      <c r="AM55" s="49">
        <f t="shared" si="66"/>
        <v>0</v>
      </c>
    </row>
    <row r="56" spans="1:39" ht="15.75" customHeight="1" x14ac:dyDescent="0.25">
      <c r="A56" s="250"/>
      <c r="B56" s="214"/>
      <c r="C56" s="214"/>
      <c r="D56" s="50" t="s">
        <v>21</v>
      </c>
      <c r="E56" s="216">
        <f ca="1">SUM(E47:H47)</f>
        <v>0</v>
      </c>
      <c r="F56" s="217"/>
      <c r="G56" s="217"/>
      <c r="H56" s="217"/>
      <c r="I56" s="220">
        <f ca="1">SUM(I47:N47)</f>
        <v>0</v>
      </c>
      <c r="J56" s="217"/>
      <c r="K56" s="217"/>
      <c r="L56" s="217"/>
      <c r="M56" s="217"/>
      <c r="N56" s="221"/>
      <c r="O56" s="223">
        <f ca="1">SUM(O47:T47)</f>
        <v>0</v>
      </c>
      <c r="P56" s="217"/>
      <c r="Q56" s="217"/>
      <c r="R56" s="217"/>
      <c r="S56" s="217"/>
      <c r="T56" s="217"/>
      <c r="U56" s="220">
        <f ca="1">SUM(U47:Z47)</f>
        <v>0</v>
      </c>
      <c r="V56" s="217"/>
      <c r="W56" s="217"/>
      <c r="X56" s="217"/>
      <c r="Y56" s="217"/>
      <c r="Z56" s="221"/>
      <c r="AA56" s="216">
        <f ca="1">SUM(AA47:AF47)</f>
        <v>0</v>
      </c>
      <c r="AB56" s="217"/>
      <c r="AC56" s="217"/>
      <c r="AD56" s="217"/>
      <c r="AE56" s="217"/>
      <c r="AF56" s="217"/>
      <c r="AG56" s="220">
        <f ca="1">SUM(AG47:AL47)</f>
        <v>0</v>
      </c>
      <c r="AH56" s="217"/>
      <c r="AI56" s="217"/>
      <c r="AJ56" s="217"/>
      <c r="AK56" s="217"/>
      <c r="AL56" s="222"/>
      <c r="AM56" s="49">
        <f t="shared" ca="1" si="66"/>
        <v>0</v>
      </c>
    </row>
    <row r="57" spans="1:39" ht="15.75" customHeight="1" x14ac:dyDescent="0.25">
      <c r="A57" s="250"/>
      <c r="B57" s="214"/>
      <c r="C57" s="214"/>
      <c r="D57" s="50" t="s">
        <v>15</v>
      </c>
      <c r="E57" s="216">
        <f t="shared" ref="E57:E58" ca="1" si="68">SUM(E48:H48)</f>
        <v>0</v>
      </c>
      <c r="F57" s="217"/>
      <c r="G57" s="217"/>
      <c r="H57" s="217"/>
      <c r="I57" s="220">
        <f t="shared" ref="I57:I58" ca="1" si="69">SUM(I48:N48)</f>
        <v>0</v>
      </c>
      <c r="J57" s="217"/>
      <c r="K57" s="217"/>
      <c r="L57" s="217"/>
      <c r="M57" s="217"/>
      <c r="N57" s="221"/>
      <c r="O57" s="223">
        <f t="shared" ref="O57:O58" ca="1" si="70">SUM(O48:T48)</f>
        <v>0</v>
      </c>
      <c r="P57" s="217"/>
      <c r="Q57" s="217"/>
      <c r="R57" s="217"/>
      <c r="S57" s="217"/>
      <c r="T57" s="217"/>
      <c r="U57" s="220">
        <f t="shared" ref="U57:U58" ca="1" si="71">SUM(U48:Z48)</f>
        <v>0</v>
      </c>
      <c r="V57" s="217"/>
      <c r="W57" s="217"/>
      <c r="X57" s="217"/>
      <c r="Y57" s="217"/>
      <c r="Z57" s="221"/>
      <c r="AA57" s="216">
        <f t="shared" ref="AA57:AA58" ca="1" si="72">SUM(AA48:AF48)</f>
        <v>0</v>
      </c>
      <c r="AB57" s="217"/>
      <c r="AC57" s="217"/>
      <c r="AD57" s="217"/>
      <c r="AE57" s="217"/>
      <c r="AF57" s="217"/>
      <c r="AG57" s="220">
        <f t="shared" ref="AG57:AG58" ca="1" si="73">SUM(AG48:AL48)</f>
        <v>0</v>
      </c>
      <c r="AH57" s="217"/>
      <c r="AI57" s="217"/>
      <c r="AJ57" s="217"/>
      <c r="AK57" s="217"/>
      <c r="AL57" s="222"/>
      <c r="AM57" s="49">
        <f t="shared" ca="1" si="66"/>
        <v>0</v>
      </c>
    </row>
    <row r="58" spans="1:39" ht="15.75" customHeight="1" thickBot="1" x14ac:dyDescent="0.3">
      <c r="A58" s="251"/>
      <c r="B58" s="215"/>
      <c r="C58" s="215"/>
      <c r="D58" s="54" t="s">
        <v>16</v>
      </c>
      <c r="E58" s="218">
        <f t="shared" ca="1" si="68"/>
        <v>0</v>
      </c>
      <c r="F58" s="219"/>
      <c r="G58" s="219"/>
      <c r="H58" s="219"/>
      <c r="I58" s="224">
        <f t="shared" ca="1" si="69"/>
        <v>0</v>
      </c>
      <c r="J58" s="219"/>
      <c r="K58" s="219"/>
      <c r="L58" s="219"/>
      <c r="M58" s="219"/>
      <c r="N58" s="225"/>
      <c r="O58" s="232">
        <f t="shared" ca="1" si="70"/>
        <v>0</v>
      </c>
      <c r="P58" s="219"/>
      <c r="Q58" s="219"/>
      <c r="R58" s="219"/>
      <c r="S58" s="219"/>
      <c r="T58" s="219"/>
      <c r="U58" s="224">
        <f t="shared" ca="1" si="71"/>
        <v>0</v>
      </c>
      <c r="V58" s="219"/>
      <c r="W58" s="219"/>
      <c r="X58" s="219"/>
      <c r="Y58" s="219"/>
      <c r="Z58" s="225"/>
      <c r="AA58" s="218">
        <f t="shared" ca="1" si="72"/>
        <v>0</v>
      </c>
      <c r="AB58" s="219"/>
      <c r="AC58" s="219"/>
      <c r="AD58" s="219"/>
      <c r="AE58" s="219"/>
      <c r="AF58" s="219"/>
      <c r="AG58" s="224">
        <f t="shared" ca="1" si="73"/>
        <v>0</v>
      </c>
      <c r="AH58" s="219"/>
      <c r="AI58" s="219"/>
      <c r="AJ58" s="219"/>
      <c r="AK58" s="219"/>
      <c r="AL58" s="226"/>
      <c r="AM58" s="55">
        <f t="shared" ca="1" si="66"/>
        <v>0</v>
      </c>
    </row>
    <row r="59" spans="1:39" ht="4.5" customHeight="1" x14ac:dyDescent="0.25">
      <c r="A59" s="252">
        <v>3</v>
      </c>
      <c r="B59" s="213">
        <f>'VERİ GİRİŞİ'!B14</f>
        <v>0</v>
      </c>
      <c r="C59" s="213">
        <f>'VERİ GİRİŞİ'!C14</f>
        <v>0</v>
      </c>
      <c r="D59" s="61" t="s">
        <v>50</v>
      </c>
      <c r="E59" s="62">
        <v>45016</v>
      </c>
      <c r="F59" s="63">
        <v>45044</v>
      </c>
      <c r="G59" s="63">
        <v>45047</v>
      </c>
      <c r="H59" s="63">
        <v>45078</v>
      </c>
      <c r="I59" s="63">
        <v>45108</v>
      </c>
      <c r="J59" s="63">
        <v>45139</v>
      </c>
      <c r="K59" s="63">
        <v>45170</v>
      </c>
      <c r="L59" s="63">
        <v>45200</v>
      </c>
      <c r="M59" s="63">
        <v>45231</v>
      </c>
      <c r="N59" s="64">
        <v>45261</v>
      </c>
      <c r="O59" s="65">
        <v>45292</v>
      </c>
      <c r="P59" s="63">
        <v>45323</v>
      </c>
      <c r="Q59" s="63">
        <v>45352</v>
      </c>
      <c r="R59" s="63">
        <v>45383</v>
      </c>
      <c r="S59" s="63">
        <v>45413</v>
      </c>
      <c r="T59" s="63">
        <v>45444</v>
      </c>
      <c r="U59" s="63">
        <v>45474</v>
      </c>
      <c r="V59" s="63">
        <v>45505</v>
      </c>
      <c r="W59" s="63">
        <v>45536</v>
      </c>
      <c r="X59" s="63">
        <v>45566</v>
      </c>
      <c r="Y59" s="63">
        <v>45597</v>
      </c>
      <c r="Z59" s="64">
        <v>45627</v>
      </c>
      <c r="AA59" s="62">
        <v>45658</v>
      </c>
      <c r="AB59" s="63">
        <v>45689</v>
      </c>
      <c r="AC59" s="63">
        <v>45717</v>
      </c>
      <c r="AD59" s="63">
        <v>45748</v>
      </c>
      <c r="AE59" s="63">
        <v>45778</v>
      </c>
      <c r="AF59" s="63">
        <v>45809</v>
      </c>
      <c r="AG59" s="63">
        <v>45839</v>
      </c>
      <c r="AH59" s="63">
        <v>45870</v>
      </c>
      <c r="AI59" s="63">
        <v>45901</v>
      </c>
      <c r="AJ59" s="63">
        <v>45931</v>
      </c>
      <c r="AK59" s="63">
        <v>45962</v>
      </c>
      <c r="AL59" s="66">
        <v>45992</v>
      </c>
      <c r="AM59" s="67"/>
    </row>
    <row r="60" spans="1:39" x14ac:dyDescent="0.25">
      <c r="A60" s="250"/>
      <c r="B60" s="214"/>
      <c r="C60" s="214"/>
      <c r="D60" s="50" t="s">
        <v>20</v>
      </c>
      <c r="E60" s="79">
        <f>'VERİ GİRİŞİ'!E14</f>
        <v>0</v>
      </c>
      <c r="F60" s="79">
        <f>'VERİ GİRİŞİ'!F14</f>
        <v>0</v>
      </c>
      <c r="G60" s="79">
        <f>'VERİ GİRİŞİ'!G14</f>
        <v>0</v>
      </c>
      <c r="H60" s="79">
        <f>'VERİ GİRİŞİ'!H14</f>
        <v>0</v>
      </c>
      <c r="I60" s="79">
        <f>'VERİ GİRİŞİ'!I14</f>
        <v>0</v>
      </c>
      <c r="J60" s="79">
        <f>'VERİ GİRİŞİ'!J14</f>
        <v>0</v>
      </c>
      <c r="K60" s="79">
        <f>'VERİ GİRİŞİ'!K14</f>
        <v>0</v>
      </c>
      <c r="L60" s="79">
        <f>'VERİ GİRİŞİ'!L14</f>
        <v>0</v>
      </c>
      <c r="M60" s="79">
        <f>'VERİ GİRİŞİ'!M14</f>
        <v>0</v>
      </c>
      <c r="N60" s="79">
        <f>'VERİ GİRİŞİ'!N14</f>
        <v>0</v>
      </c>
      <c r="O60" s="79">
        <f>'VERİ GİRİŞİ'!O14</f>
        <v>0</v>
      </c>
      <c r="P60" s="79">
        <f>'VERİ GİRİŞİ'!P14</f>
        <v>0</v>
      </c>
      <c r="Q60" s="79">
        <f>'VERİ GİRİŞİ'!Q14</f>
        <v>0</v>
      </c>
      <c r="R60" s="79">
        <f>'VERİ GİRİŞİ'!R14</f>
        <v>0</v>
      </c>
      <c r="S60" s="79">
        <f>'VERİ GİRİŞİ'!S14</f>
        <v>0</v>
      </c>
      <c r="T60" s="79">
        <f>'VERİ GİRİŞİ'!T14</f>
        <v>0</v>
      </c>
      <c r="U60" s="79">
        <f>'VERİ GİRİŞİ'!U14</f>
        <v>0</v>
      </c>
      <c r="V60" s="79">
        <f>'VERİ GİRİŞİ'!V14</f>
        <v>0</v>
      </c>
      <c r="W60" s="79">
        <f>'VERİ GİRİŞİ'!W14</f>
        <v>0</v>
      </c>
      <c r="X60" s="79">
        <f>'VERİ GİRİŞİ'!X14</f>
        <v>0</v>
      </c>
      <c r="Y60" s="79">
        <f>'VERİ GİRİŞİ'!Y14</f>
        <v>0</v>
      </c>
      <c r="Z60" s="79">
        <f>'VERİ GİRİŞİ'!Z14</f>
        <v>0</v>
      </c>
      <c r="AA60" s="79">
        <f>'VERİ GİRİŞİ'!AA14</f>
        <v>0</v>
      </c>
      <c r="AB60" s="79">
        <f>'VERİ GİRİŞİ'!AB14</f>
        <v>0</v>
      </c>
      <c r="AC60" s="79">
        <f>'VERİ GİRİŞİ'!AC14</f>
        <v>0</v>
      </c>
      <c r="AD60" s="79">
        <f>'VERİ GİRİŞİ'!AD14</f>
        <v>0</v>
      </c>
      <c r="AE60" s="79">
        <f>'VERİ GİRİŞİ'!AE14</f>
        <v>0</v>
      </c>
      <c r="AF60" s="79">
        <f>'VERİ GİRİŞİ'!AF14</f>
        <v>0</v>
      </c>
      <c r="AG60" s="79">
        <f>'VERİ GİRİŞİ'!AG14</f>
        <v>0</v>
      </c>
      <c r="AH60" s="79">
        <f>'VERİ GİRİŞİ'!AH14</f>
        <v>0</v>
      </c>
      <c r="AI60" s="79">
        <f>'VERİ GİRİŞİ'!AI14</f>
        <v>0</v>
      </c>
      <c r="AJ60" s="79">
        <f>'VERİ GİRİŞİ'!AJ14</f>
        <v>0</v>
      </c>
      <c r="AK60" s="79">
        <f>'VERİ GİRİŞİ'!AK14</f>
        <v>0</v>
      </c>
      <c r="AL60" s="79">
        <f>'VERİ GİRİŞİ'!AL14</f>
        <v>0</v>
      </c>
      <c r="AM60" s="52"/>
    </row>
    <row r="61" spans="1:39" ht="15" customHeight="1" x14ac:dyDescent="0.25">
      <c r="A61" s="250"/>
      <c r="B61" s="214"/>
      <c r="C61" s="214"/>
      <c r="D61" s="53" t="s">
        <v>8</v>
      </c>
      <c r="E61" s="35">
        <f>SUMIFS(Katsayilar!$C$2:$C$50,Katsayilar!$A$2:$A$50,"&lt;="&amp;DATE(YEAR(E59),MONTH(E59),1),Katsayilar!$B$2:$B$50,"&gt;="&amp;DATE(YEAR(E59),MONTH(E59),1))</f>
        <v>0.43368400000000001</v>
      </c>
      <c r="F61" s="36">
        <f>SUMIFS(Katsayilar!$C$2:$C$50,Katsayilar!$A$2:$A$50,"&lt;="&amp;DATE(YEAR(F59),MONTH(F59),1),Katsayilar!$B$2:$B$50,"&gt;="&amp;DATE(YEAR(F59),MONTH(F59),1))</f>
        <v>0.43368400000000001</v>
      </c>
      <c r="G61" s="36">
        <f>SUMIFS(Katsayilar!$C$2:$C$50,Katsayilar!$A$2:$A$50,"&lt;="&amp;DATE(YEAR(G59),MONTH(G59),1),Katsayilar!$B$2:$B$50,"&gt;="&amp;DATE(YEAR(G59),MONTH(G59),1))</f>
        <v>0.43368400000000001</v>
      </c>
      <c r="H61" s="36">
        <f>SUMIFS(Katsayilar!$C$2:$C$50,Katsayilar!$A$2:$A$50,"&lt;="&amp;DATE(YEAR(H59),MONTH(H59),1),Katsayilar!$B$2:$B$50,"&gt;="&amp;DATE(YEAR(H59),MONTH(H59),1))</f>
        <v>0.43368400000000001</v>
      </c>
      <c r="I61" s="36">
        <f>SUMIFS(Katsayilar!$C$2:$C$50,Katsayilar!$A$2:$A$50,"&lt;="&amp;DATE(YEAR(I59),MONTH(I59),1),Katsayilar!$B$2:$B$50,"&gt;="&amp;DATE(YEAR(I59),MONTH(I59),1))</f>
        <v>0.50979600000000003</v>
      </c>
      <c r="J61" s="36">
        <f>SUMIFS(Katsayilar!$C$2:$C$50,Katsayilar!$A$2:$A$50,"&lt;="&amp;DATE(YEAR(J59),MONTH(J59),1),Katsayilar!$B$2:$B$50,"&gt;="&amp;DATE(YEAR(J59),MONTH(J59),1))</f>
        <v>0.50979600000000003</v>
      </c>
      <c r="K61" s="36">
        <f>SUMIFS(Katsayilar!$C$2:$C$50,Katsayilar!$A$2:$A$50,"&lt;="&amp;DATE(YEAR(K59),MONTH(K59),1),Katsayilar!$B$2:$B$50,"&gt;="&amp;DATE(YEAR(K59),MONTH(K59),1))</f>
        <v>0.50979600000000003</v>
      </c>
      <c r="L61" s="36">
        <f>SUMIFS(Katsayilar!$C$2:$C$50,Katsayilar!$A$2:$A$50,"&lt;="&amp;DATE(YEAR(L59),MONTH(L59),1),Katsayilar!$B$2:$B$50,"&gt;="&amp;DATE(YEAR(L59),MONTH(L59),1))</f>
        <v>0.50979600000000003</v>
      </c>
      <c r="M61" s="36">
        <f>SUMIFS(Katsayilar!$C$2:$C$50,Katsayilar!$A$2:$A$50,"&lt;="&amp;DATE(YEAR(M59),MONTH(M59),1),Katsayilar!$B$2:$B$50,"&gt;="&amp;DATE(YEAR(M59),MONTH(M59),1))</f>
        <v>0.50979600000000003</v>
      </c>
      <c r="N61" s="37">
        <f>SUMIFS(Katsayilar!$C$2:$C$50,Katsayilar!$A$2:$A$50,"&lt;="&amp;DATE(YEAR(N59),MONTH(N59),1),Katsayilar!$B$2:$B$50,"&gt;="&amp;DATE(YEAR(N59),MONTH(N59),1))</f>
        <v>0.50979600000000003</v>
      </c>
      <c r="O61" s="36">
        <f>SUMIFS(Katsayilar!$C$2:$C$50,Katsayilar!$A$2:$A$50,"&lt;="&amp;DATE(YEAR(O59),MONTH(O59),1),Katsayilar!$B$2:$B$50,"&gt;="&amp;DATE(YEAR(O59),MONTH(O59),1))</f>
        <v>0.76087099999999996</v>
      </c>
      <c r="P61" s="36">
        <f>SUMIFS(Katsayilar!$C$2:$C$50,Katsayilar!$A$2:$A$50,"&lt;="&amp;DATE(YEAR(P59),MONTH(P59),1),Katsayilar!$B$2:$B$50,"&gt;="&amp;DATE(YEAR(P59),MONTH(P59),1))</f>
        <v>0.76087099999999996</v>
      </c>
      <c r="Q61" s="36">
        <f>SUMIFS(Katsayilar!$C$2:$C$50,Katsayilar!$A$2:$A$50,"&lt;="&amp;DATE(YEAR(Q59),MONTH(Q59),1),Katsayilar!$B$2:$B$50,"&gt;="&amp;DATE(YEAR(Q59),MONTH(Q59),1))</f>
        <v>0.76087099999999996</v>
      </c>
      <c r="R61" s="36">
        <f>SUMIFS(Katsayilar!$C$2:$C$50,Katsayilar!$A$2:$A$50,"&lt;="&amp;DATE(YEAR(R59),MONTH(R59),1),Katsayilar!$B$2:$B$50,"&gt;="&amp;DATE(YEAR(R59),MONTH(R59),1))</f>
        <v>0.76087099999999996</v>
      </c>
      <c r="S61" s="36">
        <f>SUMIFS(Katsayilar!$C$2:$C$50,Katsayilar!$A$2:$A$50,"&lt;="&amp;DATE(YEAR(S59),MONTH(S59),1),Katsayilar!$B$2:$B$50,"&gt;="&amp;DATE(YEAR(S59),MONTH(S59),1))</f>
        <v>0.76087099999999996</v>
      </c>
      <c r="T61" s="36">
        <f>SUMIFS(Katsayilar!$C$2:$C$50,Katsayilar!$A$2:$A$50,"&lt;="&amp;DATE(YEAR(T59),MONTH(T59),1),Katsayilar!$B$2:$B$50,"&gt;="&amp;DATE(YEAR(T59),MONTH(T59),1))</f>
        <v>0.76087099999999996</v>
      </c>
      <c r="U61" s="36">
        <f>SUMIFS(Katsayilar!$C$2:$C$50,Katsayilar!$A$2:$A$50,"&lt;="&amp;DATE(YEAR(U59),MONTH(U59),1),Katsayilar!$B$2:$B$50,"&gt;="&amp;DATE(YEAR(U59),MONTH(U59),1))</f>
        <v>0.90779600000000005</v>
      </c>
      <c r="V61" s="36">
        <f>SUMIFS(Katsayilar!$C$2:$C$50,Katsayilar!$A$2:$A$50,"&lt;="&amp;DATE(YEAR(V59),MONTH(V59),1),Katsayilar!$B$2:$B$50,"&gt;="&amp;DATE(YEAR(V59),MONTH(V59),1))</f>
        <v>0.90779600000000005</v>
      </c>
      <c r="W61" s="36">
        <f>SUMIFS(Katsayilar!$C$2:$C$50,Katsayilar!$A$2:$A$50,"&lt;="&amp;DATE(YEAR(W59),MONTH(W59),1),Katsayilar!$B$2:$B$50,"&gt;="&amp;DATE(YEAR(W59),MONTH(W59),1))</f>
        <v>0.90779600000000005</v>
      </c>
      <c r="X61" s="36">
        <f>SUMIFS(Katsayilar!$C$2:$C$50,Katsayilar!$A$2:$A$50,"&lt;="&amp;DATE(YEAR(X59),MONTH(X59),1),Katsayilar!$B$2:$B$50,"&gt;="&amp;DATE(YEAR(X59),MONTH(X59),1))</f>
        <v>0.90779600000000005</v>
      </c>
      <c r="Y61" s="36">
        <f>SUMIFS(Katsayilar!$C$2:$C$50,Katsayilar!$A$2:$A$50,"&lt;="&amp;DATE(YEAR(Y59),MONTH(Y59),1),Katsayilar!$B$2:$B$50,"&gt;="&amp;DATE(YEAR(Y59),MONTH(Y59),1))</f>
        <v>0.90779600000000005</v>
      </c>
      <c r="Z61" s="37">
        <f>SUMIFS(Katsayilar!$C$2:$C$50,Katsayilar!$A$2:$A$50,"&lt;="&amp;DATE(YEAR(Z59),MONTH(Z59),1),Katsayilar!$B$2:$B$50,"&gt;="&amp;DATE(YEAR(Z59),MONTH(Z59),1))</f>
        <v>0.90779600000000005</v>
      </c>
      <c r="AA61" s="35">
        <f>SUMIFS(Katsayilar!$C$2:$C$50,Katsayilar!$A$2:$A$50,"&lt;="&amp;DATE(YEAR(AA59),MONTH(AA59),1),Katsayilar!$B$2:$B$50,"&gt;="&amp;DATE(YEAR(AA59),MONTH(AA59),1))</f>
        <v>1.012556</v>
      </c>
      <c r="AB61" s="36">
        <f>SUMIFS(Katsayilar!$C$2:$C$50,Katsayilar!$A$2:$A$50,"&lt;="&amp;DATE(YEAR(AB59),MONTH(AB59),1),Katsayilar!$B$2:$B$50,"&gt;="&amp;DATE(YEAR(AB59),MONTH(AB59),1))</f>
        <v>1.012556</v>
      </c>
      <c r="AC61" s="36">
        <f>SUMIFS(Katsayilar!$C$2:$C$50,Katsayilar!$A$2:$A$50,"&lt;="&amp;DATE(YEAR(AC59),MONTH(AC59),1),Katsayilar!$B$2:$B$50,"&gt;="&amp;DATE(YEAR(AC59),MONTH(AC59),1))</f>
        <v>1.012556</v>
      </c>
      <c r="AD61" s="36">
        <f>SUMIFS(Katsayilar!$C$2:$C$50,Katsayilar!$A$2:$A$50,"&lt;="&amp;DATE(YEAR(AD59),MONTH(AD59),1),Katsayilar!$B$2:$B$50,"&gt;="&amp;DATE(YEAR(AD59),MONTH(AD59),1))</f>
        <v>1.012556</v>
      </c>
      <c r="AE61" s="36">
        <f>SUMIFS(Katsayilar!$C$2:$C$50,Katsayilar!$A$2:$A$50,"&lt;="&amp;DATE(YEAR(AE59),MONTH(AE59),1),Katsayilar!$B$2:$B$50,"&gt;="&amp;DATE(YEAR(AE59),MONTH(AE59),1))</f>
        <v>1.012556</v>
      </c>
      <c r="AF61" s="36">
        <f>SUMIFS(Katsayilar!$C$2:$C$50,Katsayilar!$A$2:$A$50,"&lt;="&amp;DATE(YEAR(AF59),MONTH(AF59),1),Katsayilar!$B$2:$B$50,"&gt;="&amp;DATE(YEAR(AF59),MONTH(AF59),1))</f>
        <v>1.012556</v>
      </c>
      <c r="AG61" s="36">
        <f>SUMIFS(Katsayilar!$C$2:$C$50,Katsayilar!$A$2:$A$50,"&lt;="&amp;DATE(YEAR(AG59),MONTH(AG59),1),Katsayilar!$B$2:$B$50,"&gt;="&amp;DATE(YEAR(AG59),MONTH(AG59),1))</f>
        <v>1.1702109999999999</v>
      </c>
      <c r="AH61" s="36">
        <f>SUMIFS(Katsayilar!$C$2:$C$50,Katsayilar!$A$2:$A$50,"&lt;="&amp;DATE(YEAR(AH59),MONTH(AH59),1),Katsayilar!$B$2:$B$50,"&gt;="&amp;DATE(YEAR(AH59),MONTH(AH59),1))</f>
        <v>1.1702109999999999</v>
      </c>
      <c r="AI61" s="36">
        <f>SUMIFS(Katsayilar!$C$2:$C$50,Katsayilar!$A$2:$A$50,"&lt;="&amp;DATE(YEAR(AI59),MONTH(AI59),1),Katsayilar!$B$2:$B$50,"&gt;="&amp;DATE(YEAR(AI59),MONTH(AI59),1))</f>
        <v>1.1702109999999999</v>
      </c>
      <c r="AJ61" s="36">
        <f>SUMIFS(Katsayilar!$C$2:$C$50,Katsayilar!$A$2:$A$50,"&lt;="&amp;DATE(YEAR(AJ59),MONTH(AJ59),1),Katsayilar!$B$2:$B$50,"&gt;="&amp;DATE(YEAR(AJ59),MONTH(AJ59),1))</f>
        <v>1.1702109999999999</v>
      </c>
      <c r="AK61" s="36">
        <f>SUMIFS(Katsayilar!$C$2:$C$50,Katsayilar!$A$2:$A$50,"&lt;="&amp;DATE(YEAR(AK59),MONTH(AK59),1),Katsayilar!$B$2:$B$50,"&gt;="&amp;DATE(YEAR(AK59),MONTH(AK59),1))</f>
        <v>1.1702109999999999</v>
      </c>
      <c r="AL61" s="36">
        <f>SUMIFS(Katsayilar!$C$2:$C$50,Katsayilar!$A$2:$A$50,"&lt;="&amp;DATE(YEAR(AL59),MONTH(AL59),1),Katsayilar!$B$2:$B$50,"&gt;="&amp;DATE(YEAR(AL59),MONTH(AL59),1))</f>
        <v>1.1702109999999999</v>
      </c>
      <c r="AM61" s="51"/>
    </row>
    <row r="62" spans="1:39" ht="15" customHeight="1" x14ac:dyDescent="0.25">
      <c r="A62" s="250"/>
      <c r="B62" s="214"/>
      <c r="C62" s="214"/>
      <c r="D62" s="53" t="s">
        <v>17</v>
      </c>
      <c r="E62" s="38">
        <f t="shared" ref="E62:AL62" si="74">IF(OR(E61="",E60=""),"",200*E61*E60)</f>
        <v>0</v>
      </c>
      <c r="F62" s="39">
        <f t="shared" si="74"/>
        <v>0</v>
      </c>
      <c r="G62" s="39">
        <f t="shared" si="74"/>
        <v>0</v>
      </c>
      <c r="H62" s="39">
        <f t="shared" si="74"/>
        <v>0</v>
      </c>
      <c r="I62" s="39">
        <f t="shared" si="74"/>
        <v>0</v>
      </c>
      <c r="J62" s="39">
        <f t="shared" si="74"/>
        <v>0</v>
      </c>
      <c r="K62" s="39">
        <f t="shared" si="74"/>
        <v>0</v>
      </c>
      <c r="L62" s="39">
        <f t="shared" si="74"/>
        <v>0</v>
      </c>
      <c r="M62" s="39">
        <f t="shared" si="74"/>
        <v>0</v>
      </c>
      <c r="N62" s="40">
        <f t="shared" si="74"/>
        <v>0</v>
      </c>
      <c r="O62" s="39">
        <f t="shared" si="74"/>
        <v>0</v>
      </c>
      <c r="P62" s="39">
        <f t="shared" si="74"/>
        <v>0</v>
      </c>
      <c r="Q62" s="39">
        <f t="shared" si="74"/>
        <v>0</v>
      </c>
      <c r="R62" s="39">
        <f t="shared" si="74"/>
        <v>0</v>
      </c>
      <c r="S62" s="39">
        <f t="shared" si="74"/>
        <v>0</v>
      </c>
      <c r="T62" s="39">
        <f t="shared" si="74"/>
        <v>0</v>
      </c>
      <c r="U62" s="39">
        <f t="shared" si="74"/>
        <v>0</v>
      </c>
      <c r="V62" s="39">
        <f t="shared" si="74"/>
        <v>0</v>
      </c>
      <c r="W62" s="39">
        <f t="shared" si="74"/>
        <v>0</v>
      </c>
      <c r="X62" s="39">
        <f t="shared" si="74"/>
        <v>0</v>
      </c>
      <c r="Y62" s="39">
        <f t="shared" si="74"/>
        <v>0</v>
      </c>
      <c r="Z62" s="40">
        <f t="shared" si="74"/>
        <v>0</v>
      </c>
      <c r="AA62" s="38">
        <f t="shared" si="74"/>
        <v>0</v>
      </c>
      <c r="AB62" s="39">
        <f t="shared" si="74"/>
        <v>0</v>
      </c>
      <c r="AC62" s="39">
        <f t="shared" si="74"/>
        <v>0</v>
      </c>
      <c r="AD62" s="39">
        <f t="shared" si="74"/>
        <v>0</v>
      </c>
      <c r="AE62" s="39">
        <f t="shared" si="74"/>
        <v>0</v>
      </c>
      <c r="AF62" s="39">
        <f t="shared" si="74"/>
        <v>0</v>
      </c>
      <c r="AG62" s="39">
        <f t="shared" si="74"/>
        <v>0</v>
      </c>
      <c r="AH62" s="39">
        <f t="shared" si="74"/>
        <v>0</v>
      </c>
      <c r="AI62" s="39">
        <f t="shared" si="74"/>
        <v>0</v>
      </c>
      <c r="AJ62" s="39">
        <f t="shared" si="74"/>
        <v>0</v>
      </c>
      <c r="AK62" s="39">
        <f t="shared" si="74"/>
        <v>0</v>
      </c>
      <c r="AL62" s="39">
        <f t="shared" si="74"/>
        <v>0</v>
      </c>
      <c r="AM62" s="51"/>
    </row>
    <row r="63" spans="1:39" ht="15" customHeight="1" x14ac:dyDescent="0.25">
      <c r="A63" s="250"/>
      <c r="B63" s="214"/>
      <c r="C63" s="214"/>
      <c r="D63" s="53" t="s">
        <v>51</v>
      </c>
      <c r="E63" s="38">
        <f>IF(E62="","",E62*Ayarlar!$B$4)</f>
        <v>0</v>
      </c>
      <c r="F63" s="39">
        <f>IF(F62="","",F62*Ayarlar!$B$4)</f>
        <v>0</v>
      </c>
      <c r="G63" s="39">
        <f>IF(G62="","",G62*Ayarlar!$B$4)</f>
        <v>0</v>
      </c>
      <c r="H63" s="39">
        <f>IF(H62="","",H62*Ayarlar!$B$4)</f>
        <v>0</v>
      </c>
      <c r="I63" s="39">
        <f>IF(I62="","",I62*Ayarlar!$B$4)</f>
        <v>0</v>
      </c>
      <c r="J63" s="39">
        <f>IF(J62="","",J62*Ayarlar!$B$4)</f>
        <v>0</v>
      </c>
      <c r="K63" s="39">
        <f>IF(K62="","",K62*Ayarlar!$B$4)</f>
        <v>0</v>
      </c>
      <c r="L63" s="39">
        <f>IF(L62="","",L62*Ayarlar!$B$4)</f>
        <v>0</v>
      </c>
      <c r="M63" s="39">
        <f>IF(M62="","",M62*Ayarlar!$B$4)</f>
        <v>0</v>
      </c>
      <c r="N63" s="40">
        <f>IF(N62="","",N62*Ayarlar!$B$4)</f>
        <v>0</v>
      </c>
      <c r="O63" s="39">
        <f>IF(O62="","",O62*Ayarlar!$B$4)</f>
        <v>0</v>
      </c>
      <c r="P63" s="39">
        <f>IF(P62="","",P62*Ayarlar!$B$4)</f>
        <v>0</v>
      </c>
      <c r="Q63" s="39">
        <f>IF(Q62="","",Q62*Ayarlar!$B$4)</f>
        <v>0</v>
      </c>
      <c r="R63" s="39">
        <f>IF(R62="","",R62*Ayarlar!$B$4)</f>
        <v>0</v>
      </c>
      <c r="S63" s="39">
        <f>IF(S62="","",S62*Ayarlar!$B$4)</f>
        <v>0</v>
      </c>
      <c r="T63" s="39">
        <f>IF(T62="","",T62*Ayarlar!$B$4)</f>
        <v>0</v>
      </c>
      <c r="U63" s="39">
        <f>IF(U62="","",U62*Ayarlar!$B$4)</f>
        <v>0</v>
      </c>
      <c r="V63" s="39">
        <f>IF(V62="","",V62*Ayarlar!$B$4)</f>
        <v>0</v>
      </c>
      <c r="W63" s="39">
        <f>IF(W62="","",W62*Ayarlar!$B$4)</f>
        <v>0</v>
      </c>
      <c r="X63" s="39">
        <f>IF(X62="","",X62*Ayarlar!$B$4)</f>
        <v>0</v>
      </c>
      <c r="Y63" s="39">
        <f>IF(Y62="","",Y62*Ayarlar!$B$4)</f>
        <v>0</v>
      </c>
      <c r="Z63" s="40">
        <f>IF(Z62="","",Z62*Ayarlar!$B$4)</f>
        <v>0</v>
      </c>
      <c r="AA63" s="38">
        <f>IF(AA62="","",AA62*Ayarlar!$B$4)</f>
        <v>0</v>
      </c>
      <c r="AB63" s="39">
        <f>IF(AB62="","",AB62*Ayarlar!$B$4)</f>
        <v>0</v>
      </c>
      <c r="AC63" s="39">
        <f>IF(AC62="","",AC62*Ayarlar!$B$4)</f>
        <v>0</v>
      </c>
      <c r="AD63" s="39">
        <f>IF(AD62="","",AD62*Ayarlar!$B$4)</f>
        <v>0</v>
      </c>
      <c r="AE63" s="39">
        <f>IF(AE62="","",AE62*Ayarlar!$B$4)</f>
        <v>0</v>
      </c>
      <c r="AF63" s="39">
        <f>IF(AF62="","",AF62*Ayarlar!$B$4)</f>
        <v>0</v>
      </c>
      <c r="AG63" s="39">
        <f>IF(AG62="","",AG62*Ayarlar!$B$4)</f>
        <v>0</v>
      </c>
      <c r="AH63" s="39">
        <f>IF(AH62="","",AH62*Ayarlar!$B$4)</f>
        <v>0</v>
      </c>
      <c r="AI63" s="39">
        <f>IF(AI62="","",AI62*Ayarlar!$B$4)</f>
        <v>0</v>
      </c>
      <c r="AJ63" s="39">
        <f>IF(AJ62="","",AJ62*Ayarlar!$B$4)</f>
        <v>0</v>
      </c>
      <c r="AK63" s="39">
        <f>IF(AK62="","",AK62*Ayarlar!$B$4)</f>
        <v>0</v>
      </c>
      <c r="AL63" s="39">
        <f>IF(AL62="","",AL62*Ayarlar!$B$4)</f>
        <v>0</v>
      </c>
      <c r="AM63" s="51"/>
    </row>
    <row r="64" spans="1:39" ht="15" customHeight="1" x14ac:dyDescent="0.25">
      <c r="A64" s="250"/>
      <c r="B64" s="214"/>
      <c r="C64" s="214"/>
      <c r="D64" s="53" t="s">
        <v>18</v>
      </c>
      <c r="E64" s="38">
        <f>IF(E62="","",E62*Ayarlar!$B$2)</f>
        <v>0</v>
      </c>
      <c r="F64" s="39">
        <f>IF(F62="","",F62*Ayarlar!$B$2)</f>
        <v>0</v>
      </c>
      <c r="G64" s="39">
        <f>IF(G62="","",G62*Ayarlar!$B$2)</f>
        <v>0</v>
      </c>
      <c r="H64" s="39">
        <f>IF(H62="","",H62*Ayarlar!$B$2)</f>
        <v>0</v>
      </c>
      <c r="I64" s="39">
        <f>IF(I62="","",I62*Ayarlar!$B$2)</f>
        <v>0</v>
      </c>
      <c r="J64" s="39">
        <f>IF(J62="","",J62*Ayarlar!$B$2)</f>
        <v>0</v>
      </c>
      <c r="K64" s="39">
        <f>IF(K62="","",K62*Ayarlar!$B$2)</f>
        <v>0</v>
      </c>
      <c r="L64" s="39">
        <f>IF(L62="","",L62*Ayarlar!$B$2)</f>
        <v>0</v>
      </c>
      <c r="M64" s="39">
        <f>IF(M62="","",M62*Ayarlar!$B$2)</f>
        <v>0</v>
      </c>
      <c r="N64" s="40">
        <f>IF(N62="","",N62*Ayarlar!$B$2)</f>
        <v>0</v>
      </c>
      <c r="O64" s="39">
        <f>IF(O62="","",O62*Ayarlar!$B$2)</f>
        <v>0</v>
      </c>
      <c r="P64" s="39">
        <f>IF(P62="","",P62*Ayarlar!$B$2)</f>
        <v>0</v>
      </c>
      <c r="Q64" s="39">
        <f>IF(Q62="","",Q62*Ayarlar!$B$2)</f>
        <v>0</v>
      </c>
      <c r="R64" s="39">
        <f>IF(R62="","",R62*Ayarlar!$B$2)</f>
        <v>0</v>
      </c>
      <c r="S64" s="39">
        <f>IF(S62="","",S62*Ayarlar!$B$2)</f>
        <v>0</v>
      </c>
      <c r="T64" s="39">
        <f>IF(T62="","",T62*Ayarlar!$B$2)</f>
        <v>0</v>
      </c>
      <c r="U64" s="39">
        <f>IF(U62="","",U62*Ayarlar!$B$2)</f>
        <v>0</v>
      </c>
      <c r="V64" s="39">
        <f>IF(V62="","",V62*Ayarlar!$B$2)</f>
        <v>0</v>
      </c>
      <c r="W64" s="39">
        <f>IF(W62="","",W62*Ayarlar!$B$2)</f>
        <v>0</v>
      </c>
      <c r="X64" s="39">
        <f>IF(X62="","",X62*Ayarlar!$B$2)</f>
        <v>0</v>
      </c>
      <c r="Y64" s="39">
        <f>IF(Y62="","",Y62*Ayarlar!$B$2)</f>
        <v>0</v>
      </c>
      <c r="Z64" s="40">
        <f>IF(Z62="","",Z62*Ayarlar!$B$2)</f>
        <v>0</v>
      </c>
      <c r="AA64" s="38">
        <f>IF(AA62="","",AA62*Ayarlar!$B$2)</f>
        <v>0</v>
      </c>
      <c r="AB64" s="39">
        <f>IF(AB62="","",AB62*Ayarlar!$B$2)</f>
        <v>0</v>
      </c>
      <c r="AC64" s="39">
        <f>IF(AC62="","",AC62*Ayarlar!$B$2)</f>
        <v>0</v>
      </c>
      <c r="AD64" s="39">
        <f>IF(AD62="","",AD62*Ayarlar!$B$2)</f>
        <v>0</v>
      </c>
      <c r="AE64" s="39">
        <f>IF(AE62="","",AE62*Ayarlar!$B$2)</f>
        <v>0</v>
      </c>
      <c r="AF64" s="39">
        <f>IF(AF62="","",AF62*Ayarlar!$B$2)</f>
        <v>0</v>
      </c>
      <c r="AG64" s="39">
        <f>IF(AG62="","",AG62*Ayarlar!$B$2)</f>
        <v>0</v>
      </c>
      <c r="AH64" s="39">
        <f>IF(AH62="","",AH62*Ayarlar!$B$2)</f>
        <v>0</v>
      </c>
      <c r="AI64" s="39">
        <f>IF(AI62="","",AI62*Ayarlar!$B$2)</f>
        <v>0</v>
      </c>
      <c r="AJ64" s="39">
        <f>IF(AJ62="","",AJ62*Ayarlar!$B$2)</f>
        <v>0</v>
      </c>
      <c r="AK64" s="39">
        <f>IF(AK62="","",AK62*Ayarlar!$B$2)</f>
        <v>0</v>
      </c>
      <c r="AL64" s="39">
        <f>IF(AL62="","",AL62*Ayarlar!$B$2)</f>
        <v>0</v>
      </c>
      <c r="AM64" s="51"/>
    </row>
    <row r="65" spans="1:39" ht="15" customHeight="1" x14ac:dyDescent="0.25">
      <c r="A65" s="250"/>
      <c r="B65" s="214"/>
      <c r="C65" s="214"/>
      <c r="D65" s="53" t="s">
        <v>9</v>
      </c>
      <c r="E65" s="38" t="str">
        <f>IF(D52="4/B",IFERROR(E62*Ayarlar!$B$3,""),"")</f>
        <v/>
      </c>
      <c r="F65" s="39" t="str">
        <f>IF(E52="4/B",IFERROR(F62*Ayarlar!$B$3,""),"")</f>
        <v/>
      </c>
      <c r="G65" s="39" t="str">
        <f>IF(F52="4/B",IFERROR(G62*Ayarlar!$B$3,""),"")</f>
        <v/>
      </c>
      <c r="H65" s="39" t="str">
        <f>IF(G52="4/B",IFERROR(H62*Ayarlar!$B$3,""),"")</f>
        <v/>
      </c>
      <c r="I65" s="39" t="str">
        <f>IF(H52="4/B",IFERROR(I62*Ayarlar!$B$3,""),"")</f>
        <v/>
      </c>
      <c r="J65" s="39" t="str">
        <f>IF(I52="4/B",IFERROR(J62*Ayarlar!$B$3,""),"")</f>
        <v/>
      </c>
      <c r="K65" s="39" t="str">
        <f>IF(J52="4/B",IFERROR(K62*Ayarlar!$B$3,""),"")</f>
        <v/>
      </c>
      <c r="L65" s="39" t="str">
        <f>IF(K52="4/B",IFERROR(L62*Ayarlar!$B$3,""),"")</f>
        <v/>
      </c>
      <c r="M65" s="39" t="str">
        <f>IF(L52="4/B",IFERROR(M62*Ayarlar!$B$3,""),"")</f>
        <v/>
      </c>
      <c r="N65" s="40" t="str">
        <f>IF(M52="4/B",IFERROR(N62*Ayarlar!$B$3,""),"")</f>
        <v/>
      </c>
      <c r="O65" s="39" t="str">
        <f>IF(N52="4/B",IFERROR(O62*Ayarlar!$B$3,""),"")</f>
        <v/>
      </c>
      <c r="P65" s="39" t="str">
        <f>IF(O52="4/B",IFERROR(P62*Ayarlar!$B$3,""),"")</f>
        <v/>
      </c>
      <c r="Q65" s="39" t="str">
        <f>IF(P52="4/B",IFERROR(Q62*Ayarlar!$B$3,""),"")</f>
        <v/>
      </c>
      <c r="R65" s="39" t="str">
        <f>IF(Q52="4/B",IFERROR(R62*Ayarlar!$B$3,""),"")</f>
        <v/>
      </c>
      <c r="S65" s="39" t="str">
        <f>IF(R52="4/B",IFERROR(S62*Ayarlar!$B$3,""),"")</f>
        <v/>
      </c>
      <c r="T65" s="39" t="str">
        <f>IF(S52="4/B",IFERROR(T62*Ayarlar!$B$3,""),"")</f>
        <v/>
      </c>
      <c r="U65" s="39" t="str">
        <f>IF(T52="4/B",IFERROR(U62*Ayarlar!$B$3,""),"")</f>
        <v/>
      </c>
      <c r="V65" s="39" t="str">
        <f>IF(U52="4/B",IFERROR(V62*Ayarlar!$B$3,""),"")</f>
        <v/>
      </c>
      <c r="W65" s="39" t="str">
        <f>IF(V52="4/B",IFERROR(W62*Ayarlar!$B$3,""),"")</f>
        <v/>
      </c>
      <c r="X65" s="39" t="str">
        <f>IF(W52="4/B",IFERROR(X62*Ayarlar!$B$3,""),"")</f>
        <v/>
      </c>
      <c r="Y65" s="39" t="str">
        <f>IF(X52="4/B",IFERROR(Y62*Ayarlar!$B$3,""),"")</f>
        <v/>
      </c>
      <c r="Z65" s="39" t="str">
        <f>IF(Y52="4/B",IFERROR(Z62*Ayarlar!$B$3,""),"")</f>
        <v/>
      </c>
      <c r="AA65" s="39" t="str">
        <f>IF(Z52="4/B",IFERROR(AA62*Ayarlar!$B$3,""),"")</f>
        <v/>
      </c>
      <c r="AB65" s="39" t="str">
        <f>IF(AA52="4/B",IFERROR(AB62*Ayarlar!$B$3,""),"")</f>
        <v/>
      </c>
      <c r="AC65" s="39" t="str">
        <f>IF(AB52="4/B",IFERROR(AC62*Ayarlar!$B$3,""),"")</f>
        <v/>
      </c>
      <c r="AD65" s="39" t="str">
        <f>IF(AC52="4/B",IFERROR(AD62*Ayarlar!$B$3,""),"")</f>
        <v/>
      </c>
      <c r="AE65" s="39" t="str">
        <f>IF(AD52="4/B",IFERROR(AE62*Ayarlar!$B$3,""),"")</f>
        <v/>
      </c>
      <c r="AF65" s="39" t="str">
        <f>IF(AE52="4/B",IFERROR(AF62*Ayarlar!$B$3,""),"")</f>
        <v/>
      </c>
      <c r="AG65" s="39" t="str">
        <f>IF(AF52="4/B",IFERROR(AG62*Ayarlar!$B$3,""),"")</f>
        <v/>
      </c>
      <c r="AH65" s="39" t="str">
        <f>IF(AG52="4/B",IFERROR(AH62*Ayarlar!$B$3,""),"")</f>
        <v/>
      </c>
      <c r="AI65" s="39" t="str">
        <f>IF(AH52="4/B",IFERROR(AI62*Ayarlar!$B$3,""),"")</f>
        <v/>
      </c>
      <c r="AJ65" s="39" t="str">
        <f>IF(AI52="4/B",IFERROR(AJ62*Ayarlar!$B$3,""),"")</f>
        <v/>
      </c>
      <c r="AK65" s="39" t="str">
        <f>IF(AJ52="4/B",IFERROR(AK62*Ayarlar!$B$3,""),"")</f>
        <v/>
      </c>
      <c r="AL65" s="39" t="str">
        <f>IF(AK52="4/B",IFERROR(AL62*Ayarlar!$B$3,""),"")</f>
        <v/>
      </c>
      <c r="AM65" s="51"/>
    </row>
    <row r="66" spans="1:39" ht="15" customHeight="1" x14ac:dyDescent="0.25">
      <c r="A66" s="250"/>
      <c r="B66" s="214"/>
      <c r="C66" s="214"/>
      <c r="D66" s="53" t="s">
        <v>19</v>
      </c>
      <c r="E66" s="38">
        <f t="shared" ref="E66:AL66" si="75">IF(E62="","",E62-E63-E64)</f>
        <v>0</v>
      </c>
      <c r="F66" s="39">
        <f t="shared" si="75"/>
        <v>0</v>
      </c>
      <c r="G66" s="39">
        <f t="shared" si="75"/>
        <v>0</v>
      </c>
      <c r="H66" s="39">
        <f t="shared" si="75"/>
        <v>0</v>
      </c>
      <c r="I66" s="39">
        <f t="shared" si="75"/>
        <v>0</v>
      </c>
      <c r="J66" s="39">
        <f t="shared" si="75"/>
        <v>0</v>
      </c>
      <c r="K66" s="39">
        <f t="shared" si="75"/>
        <v>0</v>
      </c>
      <c r="L66" s="39">
        <f t="shared" si="75"/>
        <v>0</v>
      </c>
      <c r="M66" s="39">
        <f t="shared" si="75"/>
        <v>0</v>
      </c>
      <c r="N66" s="40">
        <f t="shared" si="75"/>
        <v>0</v>
      </c>
      <c r="O66" s="39">
        <f t="shared" si="75"/>
        <v>0</v>
      </c>
      <c r="P66" s="39">
        <f t="shared" si="75"/>
        <v>0</v>
      </c>
      <c r="Q66" s="39">
        <f t="shared" si="75"/>
        <v>0</v>
      </c>
      <c r="R66" s="39">
        <f t="shared" si="75"/>
        <v>0</v>
      </c>
      <c r="S66" s="39">
        <f t="shared" si="75"/>
        <v>0</v>
      </c>
      <c r="T66" s="39">
        <f t="shared" si="75"/>
        <v>0</v>
      </c>
      <c r="U66" s="39">
        <f t="shared" si="75"/>
        <v>0</v>
      </c>
      <c r="V66" s="39">
        <f t="shared" si="75"/>
        <v>0</v>
      </c>
      <c r="W66" s="39">
        <f t="shared" si="75"/>
        <v>0</v>
      </c>
      <c r="X66" s="39">
        <f t="shared" si="75"/>
        <v>0</v>
      </c>
      <c r="Y66" s="39">
        <f t="shared" si="75"/>
        <v>0</v>
      </c>
      <c r="Z66" s="40">
        <f t="shared" si="75"/>
        <v>0</v>
      </c>
      <c r="AA66" s="38">
        <f t="shared" si="75"/>
        <v>0</v>
      </c>
      <c r="AB66" s="39">
        <f t="shared" si="75"/>
        <v>0</v>
      </c>
      <c r="AC66" s="39">
        <f t="shared" si="75"/>
        <v>0</v>
      </c>
      <c r="AD66" s="39">
        <f t="shared" si="75"/>
        <v>0</v>
      </c>
      <c r="AE66" s="39">
        <f t="shared" si="75"/>
        <v>0</v>
      </c>
      <c r="AF66" s="39">
        <f t="shared" si="75"/>
        <v>0</v>
      </c>
      <c r="AG66" s="39">
        <f t="shared" si="75"/>
        <v>0</v>
      </c>
      <c r="AH66" s="39">
        <f t="shared" si="75"/>
        <v>0</v>
      </c>
      <c r="AI66" s="39">
        <f t="shared" si="75"/>
        <v>0</v>
      </c>
      <c r="AJ66" s="39">
        <f t="shared" si="75"/>
        <v>0</v>
      </c>
      <c r="AK66" s="39">
        <f t="shared" si="75"/>
        <v>0</v>
      </c>
      <c r="AL66" s="39">
        <f t="shared" si="75"/>
        <v>0</v>
      </c>
      <c r="AM66" s="51"/>
    </row>
    <row r="67" spans="1:39" ht="15" customHeight="1" x14ac:dyDescent="0.25">
      <c r="A67" s="250"/>
      <c r="B67" s="214"/>
      <c r="C67" s="214"/>
      <c r="D67" s="53" t="s">
        <v>10</v>
      </c>
      <c r="E67" s="41">
        <f ca="1">IF(E59="","",Ayarlar!$B$1)</f>
        <v>46142</v>
      </c>
      <c r="F67" s="42">
        <f ca="1">IF(F59="","",Ayarlar!$B$1)</f>
        <v>46142</v>
      </c>
      <c r="G67" s="42">
        <f ca="1">IF(G59="","",Ayarlar!$B$1)</f>
        <v>46142</v>
      </c>
      <c r="H67" s="42">
        <f ca="1">IF(H59="","",Ayarlar!$B$1)</f>
        <v>46142</v>
      </c>
      <c r="I67" s="42">
        <f ca="1">IF(I59="","",Ayarlar!$B$1)</f>
        <v>46142</v>
      </c>
      <c r="J67" s="42">
        <f ca="1">IF(J59="","",Ayarlar!$B$1)</f>
        <v>46142</v>
      </c>
      <c r="K67" s="42">
        <f ca="1">IF(K59="","",Ayarlar!$B$1)</f>
        <v>46142</v>
      </c>
      <c r="L67" s="42">
        <f ca="1">IF(L59="","",Ayarlar!$B$1)</f>
        <v>46142</v>
      </c>
      <c r="M67" s="42">
        <f ca="1">IF(M59="","",Ayarlar!$B$1)</f>
        <v>46142</v>
      </c>
      <c r="N67" s="43">
        <f ca="1">IF(N59="","",Ayarlar!$B$1)</f>
        <v>46142</v>
      </c>
      <c r="O67" s="42">
        <f ca="1">IF(O59="","",Ayarlar!$B$1)</f>
        <v>46142</v>
      </c>
      <c r="P67" s="42">
        <f ca="1">IF(P59="","",Ayarlar!$B$1)</f>
        <v>46142</v>
      </c>
      <c r="Q67" s="42">
        <f ca="1">IF(Q59="","",Ayarlar!$B$1)</f>
        <v>46142</v>
      </c>
      <c r="R67" s="42">
        <f ca="1">IF(R59="","",Ayarlar!$B$1)</f>
        <v>46142</v>
      </c>
      <c r="S67" s="42">
        <f ca="1">IF(S59="","",Ayarlar!$B$1)</f>
        <v>46142</v>
      </c>
      <c r="T67" s="42">
        <f ca="1">IF(T59="","",Ayarlar!$B$1)</f>
        <v>46142</v>
      </c>
      <c r="U67" s="42">
        <f ca="1">IF(U59="","",Ayarlar!$B$1)</f>
        <v>46142</v>
      </c>
      <c r="V67" s="42">
        <f ca="1">IF(V59="","",Ayarlar!$B$1)</f>
        <v>46142</v>
      </c>
      <c r="W67" s="42">
        <f ca="1">IF(W59="","",Ayarlar!$B$1)</f>
        <v>46142</v>
      </c>
      <c r="X67" s="42">
        <f ca="1">IF(X59="","",Ayarlar!$B$1)</f>
        <v>46142</v>
      </c>
      <c r="Y67" s="42">
        <f ca="1">IF(Y59="","",Ayarlar!$B$1)</f>
        <v>46142</v>
      </c>
      <c r="Z67" s="43">
        <f ca="1">IF(Z59="","",Ayarlar!$B$1)</f>
        <v>46142</v>
      </c>
      <c r="AA67" s="41">
        <f ca="1">IF(AA59="","",Ayarlar!$B$1)</f>
        <v>46142</v>
      </c>
      <c r="AB67" s="42">
        <f ca="1">IF(AB59="","",Ayarlar!$B$1)</f>
        <v>46142</v>
      </c>
      <c r="AC67" s="42">
        <f ca="1">IF(AC59="","",Ayarlar!$B$1)</f>
        <v>46142</v>
      </c>
      <c r="AD67" s="42">
        <f ca="1">IF(AD59="","",Ayarlar!$B$1)</f>
        <v>46142</v>
      </c>
      <c r="AE67" s="42">
        <f ca="1">IF(AE59="","",Ayarlar!$B$1)</f>
        <v>46142</v>
      </c>
      <c r="AF67" s="42">
        <f ca="1">IF(AF59="","",Ayarlar!$B$1)</f>
        <v>46142</v>
      </c>
      <c r="AG67" s="42">
        <f ca="1">IF(AG59="","",Ayarlar!$B$1)</f>
        <v>46142</v>
      </c>
      <c r="AH67" s="42">
        <f ca="1">IF(AH59="","",Ayarlar!$B$1)</f>
        <v>46142</v>
      </c>
      <c r="AI67" s="42">
        <f ca="1">IF(AI59="","",Ayarlar!$B$1)</f>
        <v>46142</v>
      </c>
      <c r="AJ67" s="42">
        <f ca="1">IF(AJ59="","",Ayarlar!$B$1)</f>
        <v>46142</v>
      </c>
      <c r="AK67" s="42">
        <f ca="1">IF(AK59="","",Ayarlar!$B$1)</f>
        <v>46142</v>
      </c>
      <c r="AL67" s="42">
        <f ca="1">IF(AL59="","",Ayarlar!$B$1)</f>
        <v>46142</v>
      </c>
      <c r="AM67" s="51"/>
    </row>
    <row r="68" spans="1:39" ht="15" customHeight="1" x14ac:dyDescent="0.25">
      <c r="A68" s="250"/>
      <c r="B68" s="214"/>
      <c r="C68" s="214"/>
      <c r="D68" s="53" t="s">
        <v>11</v>
      </c>
      <c r="E68" s="41">
        <f t="shared" ref="E68:AL68" si="76">IF(E59="","",EOMONTH(E59,0))</f>
        <v>45016</v>
      </c>
      <c r="F68" s="42">
        <f t="shared" si="76"/>
        <v>45046</v>
      </c>
      <c r="G68" s="42">
        <f t="shared" si="76"/>
        <v>45077</v>
      </c>
      <c r="H68" s="42">
        <f t="shared" si="76"/>
        <v>45107</v>
      </c>
      <c r="I68" s="42">
        <f t="shared" si="76"/>
        <v>45138</v>
      </c>
      <c r="J68" s="42">
        <f t="shared" si="76"/>
        <v>45169</v>
      </c>
      <c r="K68" s="42">
        <f t="shared" si="76"/>
        <v>45199</v>
      </c>
      <c r="L68" s="42">
        <f t="shared" si="76"/>
        <v>45230</v>
      </c>
      <c r="M68" s="42">
        <f t="shared" si="76"/>
        <v>45260</v>
      </c>
      <c r="N68" s="43">
        <f t="shared" si="76"/>
        <v>45291</v>
      </c>
      <c r="O68" s="42">
        <f t="shared" si="76"/>
        <v>45322</v>
      </c>
      <c r="P68" s="42">
        <f t="shared" si="76"/>
        <v>45351</v>
      </c>
      <c r="Q68" s="42">
        <f t="shared" si="76"/>
        <v>45382</v>
      </c>
      <c r="R68" s="42">
        <f t="shared" si="76"/>
        <v>45412</v>
      </c>
      <c r="S68" s="42">
        <f t="shared" si="76"/>
        <v>45443</v>
      </c>
      <c r="T68" s="42">
        <f t="shared" si="76"/>
        <v>45473</v>
      </c>
      <c r="U68" s="42">
        <f t="shared" si="76"/>
        <v>45504</v>
      </c>
      <c r="V68" s="42">
        <f t="shared" si="76"/>
        <v>45535</v>
      </c>
      <c r="W68" s="42">
        <f t="shared" si="76"/>
        <v>45565</v>
      </c>
      <c r="X68" s="42">
        <f t="shared" si="76"/>
        <v>45596</v>
      </c>
      <c r="Y68" s="42">
        <f t="shared" si="76"/>
        <v>45626</v>
      </c>
      <c r="Z68" s="43">
        <f t="shared" si="76"/>
        <v>45657</v>
      </c>
      <c r="AA68" s="41">
        <f t="shared" si="76"/>
        <v>45688</v>
      </c>
      <c r="AB68" s="42">
        <f t="shared" si="76"/>
        <v>45716</v>
      </c>
      <c r="AC68" s="42">
        <f t="shared" si="76"/>
        <v>45747</v>
      </c>
      <c r="AD68" s="42">
        <f t="shared" si="76"/>
        <v>45777</v>
      </c>
      <c r="AE68" s="42">
        <f t="shared" si="76"/>
        <v>45808</v>
      </c>
      <c r="AF68" s="42">
        <f t="shared" si="76"/>
        <v>45838</v>
      </c>
      <c r="AG68" s="42">
        <f t="shared" si="76"/>
        <v>45869</v>
      </c>
      <c r="AH68" s="42">
        <f t="shared" si="76"/>
        <v>45900</v>
      </c>
      <c r="AI68" s="42">
        <f t="shared" si="76"/>
        <v>45930</v>
      </c>
      <c r="AJ68" s="42">
        <f t="shared" si="76"/>
        <v>45961</v>
      </c>
      <c r="AK68" s="42">
        <f t="shared" si="76"/>
        <v>45991</v>
      </c>
      <c r="AL68" s="42">
        <f t="shared" si="76"/>
        <v>46022</v>
      </c>
      <c r="AM68" s="51"/>
    </row>
    <row r="69" spans="1:39" ht="15" customHeight="1" x14ac:dyDescent="0.25">
      <c r="A69" s="250"/>
      <c r="B69" s="214"/>
      <c r="C69" s="214"/>
      <c r="D69" s="53" t="s">
        <v>12</v>
      </c>
      <c r="E69" s="44">
        <f t="shared" ref="E69:AL69" ca="1" si="77">IF(E67="","",MAX(0,MIN(E67,DATE(2024,6,1)) - E68))</f>
        <v>428</v>
      </c>
      <c r="F69">
        <f t="shared" ca="1" si="77"/>
        <v>398</v>
      </c>
      <c r="G69">
        <f t="shared" ca="1" si="77"/>
        <v>367</v>
      </c>
      <c r="H69">
        <f t="shared" ca="1" si="77"/>
        <v>337</v>
      </c>
      <c r="I69">
        <f t="shared" ca="1" si="77"/>
        <v>306</v>
      </c>
      <c r="J69">
        <f t="shared" ca="1" si="77"/>
        <v>275</v>
      </c>
      <c r="K69">
        <f t="shared" ca="1" si="77"/>
        <v>245</v>
      </c>
      <c r="L69">
        <f t="shared" ca="1" si="77"/>
        <v>214</v>
      </c>
      <c r="M69">
        <f t="shared" ca="1" si="77"/>
        <v>184</v>
      </c>
      <c r="N69" s="45">
        <f t="shared" ca="1" si="77"/>
        <v>153</v>
      </c>
      <c r="O69">
        <f t="shared" ca="1" si="77"/>
        <v>122</v>
      </c>
      <c r="P69">
        <f t="shared" ca="1" si="77"/>
        <v>93</v>
      </c>
      <c r="Q69">
        <f t="shared" ca="1" si="77"/>
        <v>62</v>
      </c>
      <c r="R69">
        <f t="shared" ca="1" si="77"/>
        <v>32</v>
      </c>
      <c r="S69">
        <f t="shared" ca="1" si="77"/>
        <v>1</v>
      </c>
      <c r="T69">
        <f t="shared" ca="1" si="77"/>
        <v>0</v>
      </c>
      <c r="U69">
        <f t="shared" ca="1" si="77"/>
        <v>0</v>
      </c>
      <c r="V69">
        <f t="shared" ca="1" si="77"/>
        <v>0</v>
      </c>
      <c r="W69">
        <f t="shared" ca="1" si="77"/>
        <v>0</v>
      </c>
      <c r="X69">
        <f t="shared" ca="1" si="77"/>
        <v>0</v>
      </c>
      <c r="Y69">
        <f t="shared" ca="1" si="77"/>
        <v>0</v>
      </c>
      <c r="Z69" s="45">
        <f t="shared" ca="1" si="77"/>
        <v>0</v>
      </c>
      <c r="AA69" s="44">
        <f t="shared" ca="1" si="77"/>
        <v>0</v>
      </c>
      <c r="AB69">
        <f t="shared" ca="1" si="77"/>
        <v>0</v>
      </c>
      <c r="AC69">
        <f t="shared" ca="1" si="77"/>
        <v>0</v>
      </c>
      <c r="AD69">
        <f t="shared" ca="1" si="77"/>
        <v>0</v>
      </c>
      <c r="AE69">
        <f t="shared" ca="1" si="77"/>
        <v>0</v>
      </c>
      <c r="AF69">
        <f t="shared" ca="1" si="77"/>
        <v>0</v>
      </c>
      <c r="AG69">
        <f t="shared" ca="1" si="77"/>
        <v>0</v>
      </c>
      <c r="AH69">
        <f t="shared" ca="1" si="77"/>
        <v>0</v>
      </c>
      <c r="AI69">
        <f t="shared" ca="1" si="77"/>
        <v>0</v>
      </c>
      <c r="AJ69">
        <f t="shared" ca="1" si="77"/>
        <v>0</v>
      </c>
      <c r="AK69">
        <f t="shared" ca="1" si="77"/>
        <v>0</v>
      </c>
      <c r="AL69">
        <f t="shared" ca="1" si="77"/>
        <v>0</v>
      </c>
      <c r="AM69" s="51"/>
    </row>
    <row r="70" spans="1:39" ht="15" customHeight="1" x14ac:dyDescent="0.25">
      <c r="A70" s="250"/>
      <c r="B70" s="214"/>
      <c r="C70" s="214"/>
      <c r="D70" s="53" t="s">
        <v>13</v>
      </c>
      <c r="E70" s="44">
        <f t="shared" ref="E70:AL70" ca="1" si="78">IF(E67="","",MAX(0,E67 - MAX(E68,DATE(2024,6,1))))</f>
        <v>698</v>
      </c>
      <c r="F70">
        <f t="shared" ca="1" si="78"/>
        <v>698</v>
      </c>
      <c r="G70">
        <f t="shared" ca="1" si="78"/>
        <v>698</v>
      </c>
      <c r="H70">
        <f t="shared" ca="1" si="78"/>
        <v>698</v>
      </c>
      <c r="I70">
        <f t="shared" ca="1" si="78"/>
        <v>698</v>
      </c>
      <c r="J70">
        <f t="shared" ca="1" si="78"/>
        <v>698</v>
      </c>
      <c r="K70">
        <f t="shared" ca="1" si="78"/>
        <v>698</v>
      </c>
      <c r="L70">
        <f t="shared" ca="1" si="78"/>
        <v>698</v>
      </c>
      <c r="M70">
        <f t="shared" ca="1" si="78"/>
        <v>698</v>
      </c>
      <c r="N70" s="45">
        <f t="shared" ca="1" si="78"/>
        <v>698</v>
      </c>
      <c r="O70">
        <f t="shared" ca="1" si="78"/>
        <v>698</v>
      </c>
      <c r="P70">
        <f t="shared" ca="1" si="78"/>
        <v>698</v>
      </c>
      <c r="Q70">
        <f t="shared" ca="1" si="78"/>
        <v>698</v>
      </c>
      <c r="R70">
        <f t="shared" ca="1" si="78"/>
        <v>698</v>
      </c>
      <c r="S70">
        <f t="shared" ca="1" si="78"/>
        <v>698</v>
      </c>
      <c r="T70">
        <f t="shared" ca="1" si="78"/>
        <v>669</v>
      </c>
      <c r="U70">
        <f t="shared" ca="1" si="78"/>
        <v>638</v>
      </c>
      <c r="V70">
        <f t="shared" ca="1" si="78"/>
        <v>607</v>
      </c>
      <c r="W70">
        <f t="shared" ca="1" si="78"/>
        <v>577</v>
      </c>
      <c r="X70">
        <f t="shared" ca="1" si="78"/>
        <v>546</v>
      </c>
      <c r="Y70">
        <f t="shared" ca="1" si="78"/>
        <v>516</v>
      </c>
      <c r="Z70" s="45">
        <f t="shared" ca="1" si="78"/>
        <v>485</v>
      </c>
      <c r="AA70" s="44">
        <f t="shared" ca="1" si="78"/>
        <v>454</v>
      </c>
      <c r="AB70">
        <f t="shared" ca="1" si="78"/>
        <v>426</v>
      </c>
      <c r="AC70">
        <f t="shared" ca="1" si="78"/>
        <v>395</v>
      </c>
      <c r="AD70">
        <f t="shared" ca="1" si="78"/>
        <v>365</v>
      </c>
      <c r="AE70">
        <f t="shared" ca="1" si="78"/>
        <v>334</v>
      </c>
      <c r="AF70">
        <f t="shared" ca="1" si="78"/>
        <v>304</v>
      </c>
      <c r="AG70">
        <f t="shared" ca="1" si="78"/>
        <v>273</v>
      </c>
      <c r="AH70">
        <f t="shared" ca="1" si="78"/>
        <v>242</v>
      </c>
      <c r="AI70">
        <f t="shared" ca="1" si="78"/>
        <v>212</v>
      </c>
      <c r="AJ70">
        <f t="shared" ca="1" si="78"/>
        <v>181</v>
      </c>
      <c r="AK70">
        <f t="shared" ca="1" si="78"/>
        <v>151</v>
      </c>
      <c r="AL70">
        <f t="shared" ca="1" si="78"/>
        <v>120</v>
      </c>
      <c r="AM70" s="51"/>
    </row>
    <row r="71" spans="1:39" ht="15" customHeight="1" x14ac:dyDescent="0.25">
      <c r="A71" s="250"/>
      <c r="B71" s="214"/>
      <c r="C71" s="214"/>
      <c r="D71" s="53" t="s">
        <v>14</v>
      </c>
      <c r="E71" s="46">
        <f t="shared" ref="E71:AL71" ca="1" si="79">IF(E67="","",0.09*E69/365+0.24*E70/365)</f>
        <v>0.56449315068493144</v>
      </c>
      <c r="F71" s="47">
        <f t="shared" ca="1" si="79"/>
        <v>0.55709589041095886</v>
      </c>
      <c r="G71" s="47">
        <f t="shared" ca="1" si="79"/>
        <v>0.54945205479452053</v>
      </c>
      <c r="H71" s="47">
        <f t="shared" ca="1" si="79"/>
        <v>0.54205479452054794</v>
      </c>
      <c r="I71" s="47">
        <f t="shared" ca="1" si="79"/>
        <v>0.5344109589041095</v>
      </c>
      <c r="J71" s="47">
        <f t="shared" ca="1" si="79"/>
        <v>0.52676712328767117</v>
      </c>
      <c r="K71" s="47">
        <f t="shared" ca="1" si="79"/>
        <v>0.51936986301369858</v>
      </c>
      <c r="L71" s="47">
        <f t="shared" ca="1" si="79"/>
        <v>0.51172602739726025</v>
      </c>
      <c r="M71" s="47">
        <f t="shared" ca="1" si="79"/>
        <v>0.50432876712328767</v>
      </c>
      <c r="N71" s="48">
        <f t="shared" ca="1" si="79"/>
        <v>0.49668493150684928</v>
      </c>
      <c r="O71" s="47">
        <f t="shared" ca="1" si="79"/>
        <v>0.48904109589041095</v>
      </c>
      <c r="P71" s="47">
        <f t="shared" ca="1" si="79"/>
        <v>0.48189041095890406</v>
      </c>
      <c r="Q71" s="47">
        <f t="shared" ca="1" si="79"/>
        <v>0.47424657534246573</v>
      </c>
      <c r="R71" s="47">
        <f t="shared" ca="1" si="79"/>
        <v>0.46684931506849314</v>
      </c>
      <c r="S71" s="47">
        <f t="shared" ca="1" si="79"/>
        <v>0.45920547945205475</v>
      </c>
      <c r="T71" s="47">
        <f t="shared" ca="1" si="79"/>
        <v>0.43989041095890413</v>
      </c>
      <c r="U71" s="47">
        <f t="shared" ca="1" si="79"/>
        <v>0.41950684931506849</v>
      </c>
      <c r="V71" s="47">
        <f t="shared" ca="1" si="79"/>
        <v>0.3991232876712329</v>
      </c>
      <c r="W71" s="47">
        <f t="shared" ca="1" si="79"/>
        <v>0.37939726027397258</v>
      </c>
      <c r="X71" s="47">
        <f t="shared" ca="1" si="79"/>
        <v>0.35901369863013699</v>
      </c>
      <c r="Y71" s="47">
        <f t="shared" ca="1" si="79"/>
        <v>0.33928767123287668</v>
      </c>
      <c r="Z71" s="48">
        <f t="shared" ca="1" si="79"/>
        <v>0.31890410958904108</v>
      </c>
      <c r="AA71" s="46">
        <f t="shared" ca="1" si="79"/>
        <v>0.29852054794520544</v>
      </c>
      <c r="AB71" s="47">
        <f t="shared" ca="1" si="79"/>
        <v>0.2801095890410959</v>
      </c>
      <c r="AC71" s="47">
        <f t="shared" ca="1" si="79"/>
        <v>0.25972602739726025</v>
      </c>
      <c r="AD71" s="47">
        <f t="shared" ca="1" si="79"/>
        <v>0.24</v>
      </c>
      <c r="AE71" s="47">
        <f t="shared" ca="1" si="79"/>
        <v>0.21961643835616437</v>
      </c>
      <c r="AF71" s="47">
        <f t="shared" ca="1" si="79"/>
        <v>0.19989041095890409</v>
      </c>
      <c r="AG71" s="47">
        <f t="shared" ca="1" si="79"/>
        <v>0.1795068493150685</v>
      </c>
      <c r="AH71" s="47">
        <f t="shared" ca="1" si="79"/>
        <v>0.15912328767123288</v>
      </c>
      <c r="AI71" s="47">
        <f t="shared" ca="1" si="79"/>
        <v>0.13939726027397259</v>
      </c>
      <c r="AJ71" s="47">
        <f t="shared" ca="1" si="79"/>
        <v>0.11901369863013699</v>
      </c>
      <c r="AK71" s="47">
        <f t="shared" ca="1" si="79"/>
        <v>9.9287671232876712E-2</v>
      </c>
      <c r="AL71" s="47">
        <f t="shared" ca="1" si="79"/>
        <v>7.8904109589041094E-2</v>
      </c>
      <c r="AM71" s="51"/>
    </row>
    <row r="72" spans="1:39" ht="15" customHeight="1" x14ac:dyDescent="0.25">
      <c r="A72" s="250"/>
      <c r="B72" s="214"/>
      <c r="C72" s="214"/>
      <c r="D72" s="53" t="s">
        <v>21</v>
      </c>
      <c r="E72" s="38">
        <f ca="1">IF(E$66="","",E66*E71)</f>
        <v>0</v>
      </c>
      <c r="F72" s="38">
        <f t="shared" ref="F72:AL72" ca="1" si="80">IF(F$66="","",F66*F71)</f>
        <v>0</v>
      </c>
      <c r="G72" s="38">
        <f t="shared" ca="1" si="80"/>
        <v>0</v>
      </c>
      <c r="H72" s="38">
        <f t="shared" ca="1" si="80"/>
        <v>0</v>
      </c>
      <c r="I72" s="38">
        <f t="shared" ca="1" si="80"/>
        <v>0</v>
      </c>
      <c r="J72" s="38">
        <f t="shared" ca="1" si="80"/>
        <v>0</v>
      </c>
      <c r="K72" s="38">
        <f t="shared" ca="1" si="80"/>
        <v>0</v>
      </c>
      <c r="L72" s="38">
        <f t="shared" ca="1" si="80"/>
        <v>0</v>
      </c>
      <c r="M72" s="38">
        <f t="shared" ca="1" si="80"/>
        <v>0</v>
      </c>
      <c r="N72" s="38">
        <f t="shared" ca="1" si="80"/>
        <v>0</v>
      </c>
      <c r="O72" s="38">
        <f t="shared" ca="1" si="80"/>
        <v>0</v>
      </c>
      <c r="P72" s="38">
        <f t="shared" ca="1" si="80"/>
        <v>0</v>
      </c>
      <c r="Q72" s="38">
        <f t="shared" ca="1" si="80"/>
        <v>0</v>
      </c>
      <c r="R72" s="38">
        <f t="shared" ca="1" si="80"/>
        <v>0</v>
      </c>
      <c r="S72" s="38">
        <f t="shared" ca="1" si="80"/>
        <v>0</v>
      </c>
      <c r="T72" s="38">
        <f t="shared" ca="1" si="80"/>
        <v>0</v>
      </c>
      <c r="U72" s="38">
        <f t="shared" ca="1" si="80"/>
        <v>0</v>
      </c>
      <c r="V72" s="38">
        <f t="shared" ca="1" si="80"/>
        <v>0</v>
      </c>
      <c r="W72" s="38">
        <f t="shared" ca="1" si="80"/>
        <v>0</v>
      </c>
      <c r="X72" s="38">
        <f t="shared" ca="1" si="80"/>
        <v>0</v>
      </c>
      <c r="Y72" s="38">
        <f t="shared" ca="1" si="80"/>
        <v>0</v>
      </c>
      <c r="Z72" s="38">
        <f t="shared" ca="1" si="80"/>
        <v>0</v>
      </c>
      <c r="AA72" s="38">
        <f t="shared" ca="1" si="80"/>
        <v>0</v>
      </c>
      <c r="AB72" s="38">
        <f t="shared" ca="1" si="80"/>
        <v>0</v>
      </c>
      <c r="AC72" s="38">
        <f t="shared" ca="1" si="80"/>
        <v>0</v>
      </c>
      <c r="AD72" s="38">
        <f t="shared" ca="1" si="80"/>
        <v>0</v>
      </c>
      <c r="AE72" s="38">
        <f t="shared" ca="1" si="80"/>
        <v>0</v>
      </c>
      <c r="AF72" s="38">
        <f t="shared" ca="1" si="80"/>
        <v>0</v>
      </c>
      <c r="AG72" s="38">
        <f t="shared" ca="1" si="80"/>
        <v>0</v>
      </c>
      <c r="AH72" s="38">
        <f t="shared" ca="1" si="80"/>
        <v>0</v>
      </c>
      <c r="AI72" s="38">
        <f t="shared" ca="1" si="80"/>
        <v>0</v>
      </c>
      <c r="AJ72" s="38">
        <f t="shared" ca="1" si="80"/>
        <v>0</v>
      </c>
      <c r="AK72" s="38">
        <f t="shared" ca="1" si="80"/>
        <v>0</v>
      </c>
      <c r="AL72" s="38">
        <f t="shared" ca="1" si="80"/>
        <v>0</v>
      </c>
      <c r="AM72" s="51"/>
    </row>
    <row r="73" spans="1:39" ht="15" customHeight="1" x14ac:dyDescent="0.25">
      <c r="A73" s="250"/>
      <c r="B73" s="214"/>
      <c r="C73" s="214"/>
      <c r="D73" s="53" t="s">
        <v>15</v>
      </c>
      <c r="E73" s="38">
        <f ca="1">IF(E62="","",E62+E72)</f>
        <v>0</v>
      </c>
      <c r="F73" s="39">
        <f ca="1">IF(F62="","",F62+F72)</f>
        <v>0</v>
      </c>
      <c r="G73" s="39">
        <f ca="1">IF(G62="","",G62+G72)</f>
        <v>0</v>
      </c>
      <c r="H73" s="39">
        <f t="shared" ref="H73" ca="1" si="81">IF(H62="","",H62+H72)</f>
        <v>0</v>
      </c>
      <c r="I73" s="39">
        <f t="shared" ref="I73" ca="1" si="82">IF(I62="","",I62+I72)</f>
        <v>0</v>
      </c>
      <c r="J73" s="39">
        <f t="shared" ref="J73" ca="1" si="83">IF(J62="","",J62+J72)</f>
        <v>0</v>
      </c>
      <c r="K73" s="39">
        <f t="shared" ref="K73" ca="1" si="84">IF(K62="","",K62+K72)</f>
        <v>0</v>
      </c>
      <c r="L73" s="39">
        <f t="shared" ref="L73" ca="1" si="85">IF(L62="","",L62+L72)</f>
        <v>0</v>
      </c>
      <c r="M73" s="39">
        <f t="shared" ref="M73" ca="1" si="86">IF(M62="","",M62+M72)</f>
        <v>0</v>
      </c>
      <c r="N73" s="40">
        <f t="shared" ref="N73" ca="1" si="87">IF(N62="","",N62+N72)</f>
        <v>0</v>
      </c>
      <c r="O73" s="39">
        <f t="shared" ref="O73" ca="1" si="88">IF(O62="","",O62+O72)</f>
        <v>0</v>
      </c>
      <c r="P73" s="39">
        <f t="shared" ref="P73" ca="1" si="89">IF(P62="","",P62+P72)</f>
        <v>0</v>
      </c>
      <c r="Q73" s="39">
        <f t="shared" ref="Q73" ca="1" si="90">IF(Q62="","",Q62+Q72)</f>
        <v>0</v>
      </c>
      <c r="R73" s="39">
        <f t="shared" ref="R73" ca="1" si="91">IF(R62="","",R62+R72)</f>
        <v>0</v>
      </c>
      <c r="S73" s="39">
        <f t="shared" ref="S73" ca="1" si="92">IF(S62="","",S62+S72)</f>
        <v>0</v>
      </c>
      <c r="T73" s="39">
        <f t="shared" ref="T73" ca="1" si="93">IF(T62="","",T62+T72)</f>
        <v>0</v>
      </c>
      <c r="U73" s="39">
        <f t="shared" ref="U73" ca="1" si="94">IF(U62="","",U62+U72)</f>
        <v>0</v>
      </c>
      <c r="V73" s="39">
        <f t="shared" ref="V73" ca="1" si="95">IF(V62="","",V62+V72)</f>
        <v>0</v>
      </c>
      <c r="W73" s="39">
        <f t="shared" ref="W73" ca="1" si="96">IF(W62="","",W62+W72)</f>
        <v>0</v>
      </c>
      <c r="X73" s="39">
        <f t="shared" ref="X73" ca="1" si="97">IF(X62="","",X62+X72)</f>
        <v>0</v>
      </c>
      <c r="Y73" s="39">
        <f t="shared" ref="Y73" ca="1" si="98">IF(Y62="","",Y62+Y72)</f>
        <v>0</v>
      </c>
      <c r="Z73" s="40">
        <f t="shared" ref="Z73" ca="1" si="99">IF(Z62="","",Z62+Z72)</f>
        <v>0</v>
      </c>
      <c r="AA73" s="38">
        <f t="shared" ref="AA73" ca="1" si="100">IF(AA62="","",AA62+AA72)</f>
        <v>0</v>
      </c>
      <c r="AB73" s="39">
        <f t="shared" ref="AB73" ca="1" si="101">IF(AB62="","",AB62+AB72)</f>
        <v>0</v>
      </c>
      <c r="AC73" s="39">
        <f t="shared" ref="AC73" ca="1" si="102">IF(AC62="","",AC62+AC72)</f>
        <v>0</v>
      </c>
      <c r="AD73" s="39">
        <f t="shared" ref="AD73" ca="1" si="103">IF(AD62="","",AD62+AD72)</f>
        <v>0</v>
      </c>
      <c r="AE73" s="39">
        <f t="shared" ref="AE73" ca="1" si="104">IF(AE62="","",AE62+AE72)</f>
        <v>0</v>
      </c>
      <c r="AF73" s="39">
        <f t="shared" ref="AF73" ca="1" si="105">IF(AF62="","",AF62+AF72)</f>
        <v>0</v>
      </c>
      <c r="AG73" s="39">
        <f t="shared" ref="AG73" ca="1" si="106">IF(AG62="","",AG62+AG72)</f>
        <v>0</v>
      </c>
      <c r="AH73" s="39">
        <f t="shared" ref="AH73" ca="1" si="107">IF(AH62="","",AH62+AH72)</f>
        <v>0</v>
      </c>
      <c r="AI73" s="39">
        <f t="shared" ref="AI73" ca="1" si="108">IF(AI62="","",AI62+AI72)</f>
        <v>0</v>
      </c>
      <c r="AJ73" s="39">
        <f t="shared" ref="AJ73" ca="1" si="109">IF(AJ62="","",AJ62+AJ72)</f>
        <v>0</v>
      </c>
      <c r="AK73" s="39">
        <f t="shared" ref="AK73" ca="1" si="110">IF(AK62="","",AK62+AK72)</f>
        <v>0</v>
      </c>
      <c r="AL73" s="39">
        <f t="shared" ref="AL73" ca="1" si="111">IF(AL62="","",AL62+AL72)</f>
        <v>0</v>
      </c>
      <c r="AM73" s="51"/>
    </row>
    <row r="74" spans="1:39" ht="15" customHeight="1" x14ac:dyDescent="0.25">
      <c r="A74" s="250"/>
      <c r="B74" s="214"/>
      <c r="C74" s="214"/>
      <c r="D74" s="53" t="s">
        <v>16</v>
      </c>
      <c r="E74" s="44">
        <f t="shared" ref="E74:AL74" ca="1" si="112">IF(E66="","",E66+E72)</f>
        <v>0</v>
      </c>
      <c r="F74">
        <f t="shared" ca="1" si="112"/>
        <v>0</v>
      </c>
      <c r="G74">
        <f t="shared" ca="1" si="112"/>
        <v>0</v>
      </c>
      <c r="H74">
        <f t="shared" ca="1" si="112"/>
        <v>0</v>
      </c>
      <c r="I74">
        <f t="shared" ca="1" si="112"/>
        <v>0</v>
      </c>
      <c r="J74">
        <f t="shared" ca="1" si="112"/>
        <v>0</v>
      </c>
      <c r="K74">
        <f t="shared" ca="1" si="112"/>
        <v>0</v>
      </c>
      <c r="L74">
        <f t="shared" ca="1" si="112"/>
        <v>0</v>
      </c>
      <c r="M74">
        <f t="shared" ca="1" si="112"/>
        <v>0</v>
      </c>
      <c r="N74" s="45">
        <f t="shared" ca="1" si="112"/>
        <v>0</v>
      </c>
      <c r="O74">
        <f t="shared" ca="1" si="112"/>
        <v>0</v>
      </c>
      <c r="P74">
        <f t="shared" ca="1" si="112"/>
        <v>0</v>
      </c>
      <c r="Q74">
        <f t="shared" ca="1" si="112"/>
        <v>0</v>
      </c>
      <c r="R74">
        <f t="shared" ca="1" si="112"/>
        <v>0</v>
      </c>
      <c r="S74">
        <f t="shared" ca="1" si="112"/>
        <v>0</v>
      </c>
      <c r="T74">
        <f t="shared" ca="1" si="112"/>
        <v>0</v>
      </c>
      <c r="U74">
        <f t="shared" ca="1" si="112"/>
        <v>0</v>
      </c>
      <c r="V74">
        <f t="shared" ca="1" si="112"/>
        <v>0</v>
      </c>
      <c r="W74">
        <f t="shared" ca="1" si="112"/>
        <v>0</v>
      </c>
      <c r="X74">
        <f t="shared" ca="1" si="112"/>
        <v>0</v>
      </c>
      <c r="Y74">
        <f t="shared" ca="1" si="112"/>
        <v>0</v>
      </c>
      <c r="Z74" s="45">
        <f t="shared" ca="1" si="112"/>
        <v>0</v>
      </c>
      <c r="AA74" s="44">
        <f t="shared" ca="1" si="112"/>
        <v>0</v>
      </c>
      <c r="AB74">
        <f t="shared" ca="1" si="112"/>
        <v>0</v>
      </c>
      <c r="AC74">
        <f t="shared" ca="1" si="112"/>
        <v>0</v>
      </c>
      <c r="AD74">
        <f t="shared" ca="1" si="112"/>
        <v>0</v>
      </c>
      <c r="AE74">
        <f t="shared" ca="1" si="112"/>
        <v>0</v>
      </c>
      <c r="AF74">
        <f t="shared" ca="1" si="112"/>
        <v>0</v>
      </c>
      <c r="AG74">
        <f t="shared" ca="1" si="112"/>
        <v>0</v>
      </c>
      <c r="AH74">
        <f t="shared" ca="1" si="112"/>
        <v>0</v>
      </c>
      <c r="AI74">
        <f t="shared" ca="1" si="112"/>
        <v>0</v>
      </c>
      <c r="AJ74">
        <f t="shared" ca="1" si="112"/>
        <v>0</v>
      </c>
      <c r="AK74">
        <f t="shared" ca="1" si="112"/>
        <v>0</v>
      </c>
      <c r="AL74">
        <f t="shared" ca="1" si="112"/>
        <v>0</v>
      </c>
      <c r="AM74" s="51"/>
    </row>
    <row r="75" spans="1:39" ht="15.75" customHeight="1" x14ac:dyDescent="0.25">
      <c r="A75" s="250"/>
      <c r="B75" s="214"/>
      <c r="C75" s="214"/>
      <c r="D75" s="50" t="s">
        <v>8</v>
      </c>
      <c r="E75" s="227">
        <f>SUMIFS(Katsayilar!$C$2:$C$50,Katsayilar!$A$2:$A$50,"&lt;="&amp;DATE(YEAR(E59),MONTH(E59),1),Katsayilar!$B$2:$B$50,"&gt;="&amp;DATE(YEAR(E59),MONTH(E59),1))</f>
        <v>0.43368400000000001</v>
      </c>
      <c r="F75" s="228"/>
      <c r="G75" s="228"/>
      <c r="H75" s="228"/>
      <c r="I75" s="228">
        <f>SUMIFS(Katsayilar!$C$2:$C$50,Katsayilar!$A$2:$A$50,"&lt;="&amp;DATE(YEAR(I59),MONTH(I59),1),Katsayilar!$B$2:$B$50,"&gt;="&amp;DATE(YEAR(I59),MONTH(I59),1))</f>
        <v>0.50979600000000003</v>
      </c>
      <c r="J75" s="228"/>
      <c r="K75" s="228"/>
      <c r="L75" s="228"/>
      <c r="M75" s="228"/>
      <c r="N75" s="229"/>
      <c r="O75" s="230">
        <f>SUMIFS(Katsayilar!$C$2:$C$50,Katsayilar!$A$2:$A$50,"&lt;="&amp;DATE(YEAR(O59),MONTH(O59),1),Katsayilar!$B$2:$B$50,"&gt;="&amp;DATE(YEAR(O59),MONTH(O59),1))</f>
        <v>0.76087099999999996</v>
      </c>
      <c r="P75" s="228"/>
      <c r="Q75" s="228"/>
      <c r="R75" s="228"/>
      <c r="S75" s="228"/>
      <c r="T75" s="228"/>
      <c r="U75" s="228">
        <f>SUMIFS(Katsayilar!$C$2:$C$50,Katsayilar!$A$2:$A$50,"&lt;="&amp;DATE(YEAR(U59),MONTH(U59),1),Katsayilar!$B$2:$B$50,"&gt;="&amp;DATE(YEAR(U59),MONTH(U59),1))</f>
        <v>0.90779600000000005</v>
      </c>
      <c r="V75" s="228"/>
      <c r="W75" s="228"/>
      <c r="X75" s="228"/>
      <c r="Y75" s="228"/>
      <c r="Z75" s="229"/>
      <c r="AA75" s="227">
        <f>SUMIFS(Katsayilar!$C$2:$C$50,Katsayilar!$A$2:$A$50,"&lt;="&amp;DATE(YEAR(AA59),MONTH(AA59),1),Katsayilar!$B$2:$B$50,"&gt;="&amp;DATE(YEAR(AA59),MONTH(AA59),1))</f>
        <v>1.012556</v>
      </c>
      <c r="AB75" s="228"/>
      <c r="AC75" s="228"/>
      <c r="AD75" s="228"/>
      <c r="AE75" s="228"/>
      <c r="AF75" s="228"/>
      <c r="AG75" s="228">
        <f>SUMIFS(Katsayilar!$C$2:$C$50,Katsayilar!$A$2:$A$50,"&lt;="&amp;DATE(YEAR(AG59),MONTH(AG59),1),Katsayilar!$B$2:$B$50,"&gt;="&amp;DATE(YEAR(AG59),MONTH(AG59),1))</f>
        <v>1.1702109999999999</v>
      </c>
      <c r="AH75" s="228"/>
      <c r="AI75" s="228"/>
      <c r="AJ75" s="228"/>
      <c r="AK75" s="228"/>
      <c r="AL75" s="231"/>
      <c r="AM75" s="51"/>
    </row>
    <row r="76" spans="1:39" ht="15.75" customHeight="1" x14ac:dyDescent="0.25">
      <c r="A76" s="250"/>
      <c r="B76" s="214"/>
      <c r="C76" s="214"/>
      <c r="D76" s="50" t="s">
        <v>17</v>
      </c>
      <c r="E76" s="216">
        <f>SUM(E62:H62)</f>
        <v>0</v>
      </c>
      <c r="F76" s="217"/>
      <c r="G76" s="217"/>
      <c r="H76" s="217"/>
      <c r="I76" s="220">
        <f>SUM(I62:N62)</f>
        <v>0</v>
      </c>
      <c r="J76" s="217"/>
      <c r="K76" s="217"/>
      <c r="L76" s="217"/>
      <c r="M76" s="217"/>
      <c r="N76" s="221"/>
      <c r="O76" s="223">
        <f t="shared" ref="O76:O80" si="113">SUM(O62:T62)</f>
        <v>0</v>
      </c>
      <c r="P76" s="217"/>
      <c r="Q76" s="217"/>
      <c r="R76" s="217"/>
      <c r="S76" s="217"/>
      <c r="T76" s="217"/>
      <c r="U76" s="220">
        <f t="shared" ref="U76:U80" si="114">SUM(U62:Z62)</f>
        <v>0</v>
      </c>
      <c r="V76" s="217"/>
      <c r="W76" s="217"/>
      <c r="X76" s="217"/>
      <c r="Y76" s="217"/>
      <c r="Z76" s="221"/>
      <c r="AA76" s="216">
        <f t="shared" ref="AA76:AA80" si="115">SUM(AA62:AF62)</f>
        <v>0</v>
      </c>
      <c r="AB76" s="217"/>
      <c r="AC76" s="217"/>
      <c r="AD76" s="217"/>
      <c r="AE76" s="217"/>
      <c r="AF76" s="217"/>
      <c r="AG76" s="220">
        <f t="shared" ref="AG76:AG80" si="116">SUM(AG62:AL62)</f>
        <v>0</v>
      </c>
      <c r="AH76" s="217"/>
      <c r="AI76" s="217"/>
      <c r="AJ76" s="217"/>
      <c r="AK76" s="217"/>
      <c r="AL76" s="222"/>
      <c r="AM76" s="49">
        <f>SUM(E76:AL76)</f>
        <v>0</v>
      </c>
    </row>
    <row r="77" spans="1:39" ht="15.75" customHeight="1" x14ac:dyDescent="0.25">
      <c r="A77" s="250"/>
      <c r="B77" s="214"/>
      <c r="C77" s="214"/>
      <c r="D77" s="50" t="s">
        <v>51</v>
      </c>
      <c r="E77" s="216">
        <f>SUM(E63:H63)</f>
        <v>0</v>
      </c>
      <c r="F77" s="217"/>
      <c r="G77" s="217"/>
      <c r="H77" s="217"/>
      <c r="I77" s="220">
        <f t="shared" ref="I77:I80" si="117">SUM(I63:N63)</f>
        <v>0</v>
      </c>
      <c r="J77" s="217"/>
      <c r="K77" s="217"/>
      <c r="L77" s="217"/>
      <c r="M77" s="217"/>
      <c r="N77" s="221"/>
      <c r="O77" s="223">
        <f t="shared" si="113"/>
        <v>0</v>
      </c>
      <c r="P77" s="217"/>
      <c r="Q77" s="217"/>
      <c r="R77" s="217"/>
      <c r="S77" s="217"/>
      <c r="T77" s="217"/>
      <c r="U77" s="220">
        <f t="shared" si="114"/>
        <v>0</v>
      </c>
      <c r="V77" s="217"/>
      <c r="W77" s="217"/>
      <c r="X77" s="217"/>
      <c r="Y77" s="217"/>
      <c r="Z77" s="221"/>
      <c r="AA77" s="216">
        <f t="shared" si="115"/>
        <v>0</v>
      </c>
      <c r="AB77" s="217"/>
      <c r="AC77" s="217"/>
      <c r="AD77" s="217"/>
      <c r="AE77" s="217"/>
      <c r="AF77" s="217"/>
      <c r="AG77" s="220">
        <f t="shared" si="116"/>
        <v>0</v>
      </c>
      <c r="AH77" s="217"/>
      <c r="AI77" s="217"/>
      <c r="AJ77" s="217"/>
      <c r="AK77" s="217"/>
      <c r="AL77" s="222"/>
      <c r="AM77" s="49">
        <f t="shared" ref="AM77:AM83" si="118">SUM(E77:AL77)</f>
        <v>0</v>
      </c>
    </row>
    <row r="78" spans="1:39" ht="15.75" customHeight="1" x14ac:dyDescent="0.25">
      <c r="A78" s="250"/>
      <c r="B78" s="214"/>
      <c r="C78" s="214"/>
      <c r="D78" s="50" t="s">
        <v>18</v>
      </c>
      <c r="E78" s="216">
        <f t="shared" ref="E78:E80" si="119">SUM(E64:H64)</f>
        <v>0</v>
      </c>
      <c r="F78" s="217"/>
      <c r="G78" s="217"/>
      <c r="H78" s="217"/>
      <c r="I78" s="220">
        <f t="shared" si="117"/>
        <v>0</v>
      </c>
      <c r="J78" s="217"/>
      <c r="K78" s="217"/>
      <c r="L78" s="217"/>
      <c r="M78" s="217"/>
      <c r="N78" s="221"/>
      <c r="O78" s="223">
        <f t="shared" si="113"/>
        <v>0</v>
      </c>
      <c r="P78" s="217"/>
      <c r="Q78" s="217"/>
      <c r="R78" s="217"/>
      <c r="S78" s="217"/>
      <c r="T78" s="217"/>
      <c r="U78" s="220">
        <f t="shared" si="114"/>
        <v>0</v>
      </c>
      <c r="V78" s="217"/>
      <c r="W78" s="217"/>
      <c r="X78" s="217"/>
      <c r="Y78" s="217"/>
      <c r="Z78" s="221"/>
      <c r="AA78" s="216">
        <f t="shared" si="115"/>
        <v>0</v>
      </c>
      <c r="AB78" s="217"/>
      <c r="AC78" s="217"/>
      <c r="AD78" s="217"/>
      <c r="AE78" s="217"/>
      <c r="AF78" s="217"/>
      <c r="AG78" s="220">
        <f t="shared" si="116"/>
        <v>0</v>
      </c>
      <c r="AH78" s="217"/>
      <c r="AI78" s="217"/>
      <c r="AJ78" s="217"/>
      <c r="AK78" s="217"/>
      <c r="AL78" s="222"/>
      <c r="AM78" s="49">
        <f t="shared" si="118"/>
        <v>0</v>
      </c>
    </row>
    <row r="79" spans="1:39" ht="15.75" customHeight="1" x14ac:dyDescent="0.25">
      <c r="A79" s="250"/>
      <c r="B79" s="214"/>
      <c r="C79" s="214"/>
      <c r="D79" s="50" t="s">
        <v>9</v>
      </c>
      <c r="E79" s="216">
        <f t="shared" si="119"/>
        <v>0</v>
      </c>
      <c r="F79" s="217"/>
      <c r="G79" s="217"/>
      <c r="H79" s="217"/>
      <c r="I79" s="220">
        <f t="shared" si="117"/>
        <v>0</v>
      </c>
      <c r="J79" s="217"/>
      <c r="K79" s="217"/>
      <c r="L79" s="217"/>
      <c r="M79" s="217"/>
      <c r="N79" s="221"/>
      <c r="O79" s="223">
        <f t="shared" si="113"/>
        <v>0</v>
      </c>
      <c r="P79" s="217"/>
      <c r="Q79" s="217"/>
      <c r="R79" s="217"/>
      <c r="S79" s="217"/>
      <c r="T79" s="217"/>
      <c r="U79" s="220">
        <f t="shared" si="114"/>
        <v>0</v>
      </c>
      <c r="V79" s="217"/>
      <c r="W79" s="217"/>
      <c r="X79" s="217"/>
      <c r="Y79" s="217"/>
      <c r="Z79" s="221"/>
      <c r="AA79" s="216">
        <f t="shared" si="115"/>
        <v>0</v>
      </c>
      <c r="AB79" s="217"/>
      <c r="AC79" s="217"/>
      <c r="AD79" s="217"/>
      <c r="AE79" s="217"/>
      <c r="AF79" s="217"/>
      <c r="AG79" s="220">
        <f t="shared" si="116"/>
        <v>0</v>
      </c>
      <c r="AH79" s="217"/>
      <c r="AI79" s="217"/>
      <c r="AJ79" s="217"/>
      <c r="AK79" s="217"/>
      <c r="AL79" s="222"/>
      <c r="AM79" s="49">
        <f t="shared" si="118"/>
        <v>0</v>
      </c>
    </row>
    <row r="80" spans="1:39" ht="15.75" customHeight="1" x14ac:dyDescent="0.25">
      <c r="A80" s="250"/>
      <c r="B80" s="214"/>
      <c r="C80" s="214"/>
      <c r="D80" s="50" t="s">
        <v>19</v>
      </c>
      <c r="E80" s="216">
        <f t="shared" si="119"/>
        <v>0</v>
      </c>
      <c r="F80" s="217"/>
      <c r="G80" s="217"/>
      <c r="H80" s="217"/>
      <c r="I80" s="220">
        <f t="shared" si="117"/>
        <v>0</v>
      </c>
      <c r="J80" s="217"/>
      <c r="K80" s="217"/>
      <c r="L80" s="217"/>
      <c r="M80" s="217"/>
      <c r="N80" s="221"/>
      <c r="O80" s="223">
        <f t="shared" si="113"/>
        <v>0</v>
      </c>
      <c r="P80" s="217"/>
      <c r="Q80" s="217"/>
      <c r="R80" s="217"/>
      <c r="S80" s="217"/>
      <c r="T80" s="217"/>
      <c r="U80" s="220">
        <f t="shared" si="114"/>
        <v>0</v>
      </c>
      <c r="V80" s="217"/>
      <c r="W80" s="217"/>
      <c r="X80" s="217"/>
      <c r="Y80" s="217"/>
      <c r="Z80" s="221"/>
      <c r="AA80" s="216">
        <f t="shared" si="115"/>
        <v>0</v>
      </c>
      <c r="AB80" s="217"/>
      <c r="AC80" s="217"/>
      <c r="AD80" s="217"/>
      <c r="AE80" s="217"/>
      <c r="AF80" s="217"/>
      <c r="AG80" s="220">
        <f t="shared" si="116"/>
        <v>0</v>
      </c>
      <c r="AH80" s="217"/>
      <c r="AI80" s="217"/>
      <c r="AJ80" s="217"/>
      <c r="AK80" s="217"/>
      <c r="AL80" s="222"/>
      <c r="AM80" s="49">
        <f t="shared" si="118"/>
        <v>0</v>
      </c>
    </row>
    <row r="81" spans="1:39" ht="15.75" customHeight="1" x14ac:dyDescent="0.25">
      <c r="A81" s="250"/>
      <c r="B81" s="214"/>
      <c r="C81" s="214"/>
      <c r="D81" s="50" t="s">
        <v>21</v>
      </c>
      <c r="E81" s="216">
        <f ca="1">SUM(E72:H72)</f>
        <v>0</v>
      </c>
      <c r="F81" s="217"/>
      <c r="G81" s="217"/>
      <c r="H81" s="217"/>
      <c r="I81" s="220">
        <f ca="1">SUM(I72:N72)</f>
        <v>0</v>
      </c>
      <c r="J81" s="217"/>
      <c r="K81" s="217"/>
      <c r="L81" s="217"/>
      <c r="M81" s="217"/>
      <c r="N81" s="221"/>
      <c r="O81" s="223">
        <f ca="1">SUM(O72:T72)</f>
        <v>0</v>
      </c>
      <c r="P81" s="217"/>
      <c r="Q81" s="217"/>
      <c r="R81" s="217"/>
      <c r="S81" s="217"/>
      <c r="T81" s="217"/>
      <c r="U81" s="220">
        <f ca="1">SUM(U72:Z72)</f>
        <v>0</v>
      </c>
      <c r="V81" s="217"/>
      <c r="W81" s="217"/>
      <c r="X81" s="217"/>
      <c r="Y81" s="217"/>
      <c r="Z81" s="221"/>
      <c r="AA81" s="216">
        <f ca="1">SUM(AA72:AF72)</f>
        <v>0</v>
      </c>
      <c r="AB81" s="217"/>
      <c r="AC81" s="217"/>
      <c r="AD81" s="217"/>
      <c r="AE81" s="217"/>
      <c r="AF81" s="217"/>
      <c r="AG81" s="220">
        <f ca="1">SUM(AG72:AL72)</f>
        <v>0</v>
      </c>
      <c r="AH81" s="217"/>
      <c r="AI81" s="217"/>
      <c r="AJ81" s="217"/>
      <c r="AK81" s="217"/>
      <c r="AL81" s="222"/>
      <c r="AM81" s="49">
        <f t="shared" ca="1" si="118"/>
        <v>0</v>
      </c>
    </row>
    <row r="82" spans="1:39" ht="15.75" customHeight="1" x14ac:dyDescent="0.25">
      <c r="A82" s="250"/>
      <c r="B82" s="214"/>
      <c r="C82" s="214"/>
      <c r="D82" s="50" t="s">
        <v>15</v>
      </c>
      <c r="E82" s="216">
        <f t="shared" ref="E82:E83" ca="1" si="120">SUM(E73:H73)</f>
        <v>0</v>
      </c>
      <c r="F82" s="217"/>
      <c r="G82" s="217"/>
      <c r="H82" s="217"/>
      <c r="I82" s="220">
        <f t="shared" ref="I82:I83" ca="1" si="121">SUM(I73:N73)</f>
        <v>0</v>
      </c>
      <c r="J82" s="217"/>
      <c r="K82" s="217"/>
      <c r="L82" s="217"/>
      <c r="M82" s="217"/>
      <c r="N82" s="221"/>
      <c r="O82" s="223">
        <f t="shared" ref="O82:O83" ca="1" si="122">SUM(O73:T73)</f>
        <v>0</v>
      </c>
      <c r="P82" s="217"/>
      <c r="Q82" s="217"/>
      <c r="R82" s="217"/>
      <c r="S82" s="217"/>
      <c r="T82" s="217"/>
      <c r="U82" s="220">
        <f t="shared" ref="U82:U83" ca="1" si="123">SUM(U73:Z73)</f>
        <v>0</v>
      </c>
      <c r="V82" s="217"/>
      <c r="W82" s="217"/>
      <c r="X82" s="217"/>
      <c r="Y82" s="217"/>
      <c r="Z82" s="221"/>
      <c r="AA82" s="216">
        <f t="shared" ref="AA82:AA83" ca="1" si="124">SUM(AA73:AF73)</f>
        <v>0</v>
      </c>
      <c r="AB82" s="217"/>
      <c r="AC82" s="217"/>
      <c r="AD82" s="217"/>
      <c r="AE82" s="217"/>
      <c r="AF82" s="217"/>
      <c r="AG82" s="220">
        <f t="shared" ref="AG82:AG83" ca="1" si="125">SUM(AG73:AL73)</f>
        <v>0</v>
      </c>
      <c r="AH82" s="217"/>
      <c r="AI82" s="217"/>
      <c r="AJ82" s="217"/>
      <c r="AK82" s="217"/>
      <c r="AL82" s="222"/>
      <c r="AM82" s="49">
        <f t="shared" ca="1" si="118"/>
        <v>0</v>
      </c>
    </row>
    <row r="83" spans="1:39" ht="15.75" customHeight="1" thickBot="1" x14ac:dyDescent="0.3">
      <c r="A83" s="251"/>
      <c r="B83" s="215"/>
      <c r="C83" s="215"/>
      <c r="D83" s="54" t="s">
        <v>16</v>
      </c>
      <c r="E83" s="218">
        <f t="shared" ca="1" si="120"/>
        <v>0</v>
      </c>
      <c r="F83" s="219"/>
      <c r="G83" s="219"/>
      <c r="H83" s="219"/>
      <c r="I83" s="224">
        <f t="shared" ca="1" si="121"/>
        <v>0</v>
      </c>
      <c r="J83" s="219"/>
      <c r="K83" s="219"/>
      <c r="L83" s="219"/>
      <c r="M83" s="219"/>
      <c r="N83" s="225"/>
      <c r="O83" s="232">
        <f t="shared" ca="1" si="122"/>
        <v>0</v>
      </c>
      <c r="P83" s="219"/>
      <c r="Q83" s="219"/>
      <c r="R83" s="219"/>
      <c r="S83" s="219"/>
      <c r="T83" s="219"/>
      <c r="U83" s="224">
        <f t="shared" ca="1" si="123"/>
        <v>0</v>
      </c>
      <c r="V83" s="219"/>
      <c r="W83" s="219"/>
      <c r="X83" s="219"/>
      <c r="Y83" s="219"/>
      <c r="Z83" s="225"/>
      <c r="AA83" s="218">
        <f t="shared" ca="1" si="124"/>
        <v>0</v>
      </c>
      <c r="AB83" s="219"/>
      <c r="AC83" s="219"/>
      <c r="AD83" s="219"/>
      <c r="AE83" s="219"/>
      <c r="AF83" s="219"/>
      <c r="AG83" s="224">
        <f t="shared" ca="1" si="125"/>
        <v>0</v>
      </c>
      <c r="AH83" s="219"/>
      <c r="AI83" s="219"/>
      <c r="AJ83" s="219"/>
      <c r="AK83" s="219"/>
      <c r="AL83" s="226"/>
      <c r="AM83" s="55">
        <f t="shared" ca="1" si="118"/>
        <v>0</v>
      </c>
    </row>
    <row r="84" spans="1:39" ht="4.5" customHeight="1" x14ac:dyDescent="0.25">
      <c r="A84" s="252">
        <v>4</v>
      </c>
      <c r="B84" s="213">
        <f>'VERİ GİRİŞİ'!B15</f>
        <v>0</v>
      </c>
      <c r="C84" s="213">
        <f>'VERİ GİRİŞİ'!C15</f>
        <v>0</v>
      </c>
      <c r="D84" s="61" t="s">
        <v>50</v>
      </c>
      <c r="E84" s="62">
        <v>45016</v>
      </c>
      <c r="F84" s="63">
        <v>45044</v>
      </c>
      <c r="G84" s="63">
        <v>45047</v>
      </c>
      <c r="H84" s="63">
        <v>45078</v>
      </c>
      <c r="I84" s="63">
        <v>45108</v>
      </c>
      <c r="J84" s="63">
        <v>45139</v>
      </c>
      <c r="K84" s="63">
        <v>45170</v>
      </c>
      <c r="L84" s="63">
        <v>45200</v>
      </c>
      <c r="M84" s="63">
        <v>45231</v>
      </c>
      <c r="N84" s="64">
        <v>45261</v>
      </c>
      <c r="O84" s="65">
        <v>45292</v>
      </c>
      <c r="P84" s="63">
        <v>45323</v>
      </c>
      <c r="Q84" s="63">
        <v>45352</v>
      </c>
      <c r="R84" s="63">
        <v>45383</v>
      </c>
      <c r="S84" s="63">
        <v>45413</v>
      </c>
      <c r="T84" s="63">
        <v>45444</v>
      </c>
      <c r="U84" s="63">
        <v>45474</v>
      </c>
      <c r="V84" s="63">
        <v>45505</v>
      </c>
      <c r="W84" s="63">
        <v>45536</v>
      </c>
      <c r="X84" s="63">
        <v>45566</v>
      </c>
      <c r="Y84" s="63">
        <v>45597</v>
      </c>
      <c r="Z84" s="64">
        <v>45627</v>
      </c>
      <c r="AA84" s="62">
        <v>45658</v>
      </c>
      <c r="AB84" s="63">
        <v>45689</v>
      </c>
      <c r="AC84" s="63">
        <v>45717</v>
      </c>
      <c r="AD84" s="63">
        <v>45748</v>
      </c>
      <c r="AE84" s="63">
        <v>45778</v>
      </c>
      <c r="AF84" s="63">
        <v>45809</v>
      </c>
      <c r="AG84" s="63">
        <v>45839</v>
      </c>
      <c r="AH84" s="63">
        <v>45870</v>
      </c>
      <c r="AI84" s="63">
        <v>45901</v>
      </c>
      <c r="AJ84" s="63">
        <v>45931</v>
      </c>
      <c r="AK84" s="63">
        <v>45962</v>
      </c>
      <c r="AL84" s="66">
        <v>45992</v>
      </c>
      <c r="AM84" s="67"/>
    </row>
    <row r="85" spans="1:39" x14ac:dyDescent="0.25">
      <c r="A85" s="250"/>
      <c r="B85" s="214"/>
      <c r="C85" s="214"/>
      <c r="D85" s="50" t="s">
        <v>20</v>
      </c>
      <c r="E85" s="79">
        <f>'VERİ GİRİŞİ'!E15</f>
        <v>0</v>
      </c>
      <c r="F85" s="79">
        <f>'VERİ GİRİŞİ'!F15</f>
        <v>0</v>
      </c>
      <c r="G85" s="79">
        <f>'VERİ GİRİŞİ'!G15</f>
        <v>0</v>
      </c>
      <c r="H85" s="79">
        <f>'VERİ GİRİŞİ'!H15</f>
        <v>0</v>
      </c>
      <c r="I85" s="79">
        <f>'VERİ GİRİŞİ'!I15</f>
        <v>0</v>
      </c>
      <c r="J85" s="79">
        <f>'VERİ GİRİŞİ'!J15</f>
        <v>0</v>
      </c>
      <c r="K85" s="79">
        <f>'VERİ GİRİŞİ'!K15</f>
        <v>0</v>
      </c>
      <c r="L85" s="79">
        <f>'VERİ GİRİŞİ'!L15</f>
        <v>0</v>
      </c>
      <c r="M85" s="79">
        <f>'VERİ GİRİŞİ'!M15</f>
        <v>0</v>
      </c>
      <c r="N85" s="79">
        <f>'VERİ GİRİŞİ'!N15</f>
        <v>0</v>
      </c>
      <c r="O85" s="79">
        <f>'VERİ GİRİŞİ'!O15</f>
        <v>0</v>
      </c>
      <c r="P85" s="79">
        <f>'VERİ GİRİŞİ'!P15</f>
        <v>0</v>
      </c>
      <c r="Q85" s="79">
        <f>'VERİ GİRİŞİ'!Q15</f>
        <v>0</v>
      </c>
      <c r="R85" s="79">
        <f>'VERİ GİRİŞİ'!R15</f>
        <v>0</v>
      </c>
      <c r="S85" s="79">
        <f>'VERİ GİRİŞİ'!S15</f>
        <v>0</v>
      </c>
      <c r="T85" s="79">
        <f>'VERİ GİRİŞİ'!T15</f>
        <v>0</v>
      </c>
      <c r="U85" s="79">
        <f>'VERİ GİRİŞİ'!U15</f>
        <v>0</v>
      </c>
      <c r="V85" s="79">
        <f>'VERİ GİRİŞİ'!V15</f>
        <v>0</v>
      </c>
      <c r="W85" s="79">
        <f>'VERİ GİRİŞİ'!W15</f>
        <v>0</v>
      </c>
      <c r="X85" s="79">
        <f>'VERİ GİRİŞİ'!X15</f>
        <v>0</v>
      </c>
      <c r="Y85" s="79">
        <f>'VERİ GİRİŞİ'!Y15</f>
        <v>0</v>
      </c>
      <c r="Z85" s="79">
        <f>'VERİ GİRİŞİ'!Z15</f>
        <v>0</v>
      </c>
      <c r="AA85" s="79">
        <f>'VERİ GİRİŞİ'!AA15</f>
        <v>0</v>
      </c>
      <c r="AB85" s="79">
        <f>'VERİ GİRİŞİ'!AB15</f>
        <v>0</v>
      </c>
      <c r="AC85" s="79">
        <f>'VERİ GİRİŞİ'!AC15</f>
        <v>0</v>
      </c>
      <c r="AD85" s="79">
        <f>'VERİ GİRİŞİ'!AD15</f>
        <v>0</v>
      </c>
      <c r="AE85" s="79">
        <f>'VERİ GİRİŞİ'!AE15</f>
        <v>0</v>
      </c>
      <c r="AF85" s="79">
        <f>'VERİ GİRİŞİ'!AF15</f>
        <v>0</v>
      </c>
      <c r="AG85" s="79">
        <f>'VERİ GİRİŞİ'!AG15</f>
        <v>0</v>
      </c>
      <c r="AH85" s="79">
        <f>'VERİ GİRİŞİ'!AH15</f>
        <v>0</v>
      </c>
      <c r="AI85" s="79">
        <f>'VERİ GİRİŞİ'!AI15</f>
        <v>0</v>
      </c>
      <c r="AJ85" s="79">
        <f>'VERİ GİRİŞİ'!AJ15</f>
        <v>0</v>
      </c>
      <c r="AK85" s="79">
        <f>'VERİ GİRİŞİ'!AK15</f>
        <v>0</v>
      </c>
      <c r="AL85" s="79">
        <f>'VERİ GİRİŞİ'!AL15</f>
        <v>0</v>
      </c>
      <c r="AM85" s="52"/>
    </row>
    <row r="86" spans="1:39" ht="15" customHeight="1" x14ac:dyDescent="0.25">
      <c r="A86" s="250"/>
      <c r="B86" s="214"/>
      <c r="C86" s="214"/>
      <c r="D86" s="53" t="s">
        <v>8</v>
      </c>
      <c r="E86" s="35">
        <f>SUMIFS(Katsayilar!$C$2:$C$50,Katsayilar!$A$2:$A$50,"&lt;="&amp;DATE(YEAR(E84),MONTH(E84),1),Katsayilar!$B$2:$B$50,"&gt;="&amp;DATE(YEAR(E84),MONTH(E84),1))</f>
        <v>0.43368400000000001</v>
      </c>
      <c r="F86" s="36">
        <f>SUMIFS(Katsayilar!$C$2:$C$50,Katsayilar!$A$2:$A$50,"&lt;="&amp;DATE(YEAR(F84),MONTH(F84),1),Katsayilar!$B$2:$B$50,"&gt;="&amp;DATE(YEAR(F84),MONTH(F84),1))</f>
        <v>0.43368400000000001</v>
      </c>
      <c r="G86" s="36">
        <f>SUMIFS(Katsayilar!$C$2:$C$50,Katsayilar!$A$2:$A$50,"&lt;="&amp;DATE(YEAR(G84),MONTH(G84),1),Katsayilar!$B$2:$B$50,"&gt;="&amp;DATE(YEAR(G84),MONTH(G84),1))</f>
        <v>0.43368400000000001</v>
      </c>
      <c r="H86" s="36">
        <f>SUMIFS(Katsayilar!$C$2:$C$50,Katsayilar!$A$2:$A$50,"&lt;="&amp;DATE(YEAR(H84),MONTH(H84),1),Katsayilar!$B$2:$B$50,"&gt;="&amp;DATE(YEAR(H84),MONTH(H84),1))</f>
        <v>0.43368400000000001</v>
      </c>
      <c r="I86" s="36">
        <f>SUMIFS(Katsayilar!$C$2:$C$50,Katsayilar!$A$2:$A$50,"&lt;="&amp;DATE(YEAR(I84),MONTH(I84),1),Katsayilar!$B$2:$B$50,"&gt;="&amp;DATE(YEAR(I84),MONTH(I84),1))</f>
        <v>0.50979600000000003</v>
      </c>
      <c r="J86" s="36">
        <f>SUMIFS(Katsayilar!$C$2:$C$50,Katsayilar!$A$2:$A$50,"&lt;="&amp;DATE(YEAR(J84),MONTH(J84),1),Katsayilar!$B$2:$B$50,"&gt;="&amp;DATE(YEAR(J84),MONTH(J84),1))</f>
        <v>0.50979600000000003</v>
      </c>
      <c r="K86" s="36">
        <f>SUMIFS(Katsayilar!$C$2:$C$50,Katsayilar!$A$2:$A$50,"&lt;="&amp;DATE(YEAR(K84),MONTH(K84),1),Katsayilar!$B$2:$B$50,"&gt;="&amp;DATE(YEAR(K84),MONTH(K84),1))</f>
        <v>0.50979600000000003</v>
      </c>
      <c r="L86" s="36">
        <f>SUMIFS(Katsayilar!$C$2:$C$50,Katsayilar!$A$2:$A$50,"&lt;="&amp;DATE(YEAR(L84),MONTH(L84),1),Katsayilar!$B$2:$B$50,"&gt;="&amp;DATE(YEAR(L84),MONTH(L84),1))</f>
        <v>0.50979600000000003</v>
      </c>
      <c r="M86" s="36">
        <f>SUMIFS(Katsayilar!$C$2:$C$50,Katsayilar!$A$2:$A$50,"&lt;="&amp;DATE(YEAR(M84),MONTH(M84),1),Katsayilar!$B$2:$B$50,"&gt;="&amp;DATE(YEAR(M84),MONTH(M84),1))</f>
        <v>0.50979600000000003</v>
      </c>
      <c r="N86" s="37">
        <f>SUMIFS(Katsayilar!$C$2:$C$50,Katsayilar!$A$2:$A$50,"&lt;="&amp;DATE(YEAR(N84),MONTH(N84),1),Katsayilar!$B$2:$B$50,"&gt;="&amp;DATE(YEAR(N84),MONTH(N84),1))</f>
        <v>0.50979600000000003</v>
      </c>
      <c r="O86" s="36">
        <f>SUMIFS(Katsayilar!$C$2:$C$50,Katsayilar!$A$2:$A$50,"&lt;="&amp;DATE(YEAR(O84),MONTH(O84),1),Katsayilar!$B$2:$B$50,"&gt;="&amp;DATE(YEAR(O84),MONTH(O84),1))</f>
        <v>0.76087099999999996</v>
      </c>
      <c r="P86" s="36">
        <f>SUMIFS(Katsayilar!$C$2:$C$50,Katsayilar!$A$2:$A$50,"&lt;="&amp;DATE(YEAR(P84),MONTH(P84),1),Katsayilar!$B$2:$B$50,"&gt;="&amp;DATE(YEAR(P84),MONTH(P84),1))</f>
        <v>0.76087099999999996</v>
      </c>
      <c r="Q86" s="36">
        <f>SUMIFS(Katsayilar!$C$2:$C$50,Katsayilar!$A$2:$A$50,"&lt;="&amp;DATE(YEAR(Q84),MONTH(Q84),1),Katsayilar!$B$2:$B$50,"&gt;="&amp;DATE(YEAR(Q84),MONTH(Q84),1))</f>
        <v>0.76087099999999996</v>
      </c>
      <c r="R86" s="36">
        <f>SUMIFS(Katsayilar!$C$2:$C$50,Katsayilar!$A$2:$A$50,"&lt;="&amp;DATE(YEAR(R84),MONTH(R84),1),Katsayilar!$B$2:$B$50,"&gt;="&amp;DATE(YEAR(R84),MONTH(R84),1))</f>
        <v>0.76087099999999996</v>
      </c>
      <c r="S86" s="36">
        <f>SUMIFS(Katsayilar!$C$2:$C$50,Katsayilar!$A$2:$A$50,"&lt;="&amp;DATE(YEAR(S84),MONTH(S84),1),Katsayilar!$B$2:$B$50,"&gt;="&amp;DATE(YEAR(S84),MONTH(S84),1))</f>
        <v>0.76087099999999996</v>
      </c>
      <c r="T86" s="36">
        <f>SUMIFS(Katsayilar!$C$2:$C$50,Katsayilar!$A$2:$A$50,"&lt;="&amp;DATE(YEAR(T84),MONTH(T84),1),Katsayilar!$B$2:$B$50,"&gt;="&amp;DATE(YEAR(T84),MONTH(T84),1))</f>
        <v>0.76087099999999996</v>
      </c>
      <c r="U86" s="36">
        <f>SUMIFS(Katsayilar!$C$2:$C$50,Katsayilar!$A$2:$A$50,"&lt;="&amp;DATE(YEAR(U84),MONTH(U84),1),Katsayilar!$B$2:$B$50,"&gt;="&amp;DATE(YEAR(U84),MONTH(U84),1))</f>
        <v>0.90779600000000005</v>
      </c>
      <c r="V86" s="36">
        <f>SUMIFS(Katsayilar!$C$2:$C$50,Katsayilar!$A$2:$A$50,"&lt;="&amp;DATE(YEAR(V84),MONTH(V84),1),Katsayilar!$B$2:$B$50,"&gt;="&amp;DATE(YEAR(V84),MONTH(V84),1))</f>
        <v>0.90779600000000005</v>
      </c>
      <c r="W86" s="36">
        <f>SUMIFS(Katsayilar!$C$2:$C$50,Katsayilar!$A$2:$A$50,"&lt;="&amp;DATE(YEAR(W84),MONTH(W84),1),Katsayilar!$B$2:$B$50,"&gt;="&amp;DATE(YEAR(W84),MONTH(W84),1))</f>
        <v>0.90779600000000005</v>
      </c>
      <c r="X86" s="36">
        <f>SUMIFS(Katsayilar!$C$2:$C$50,Katsayilar!$A$2:$A$50,"&lt;="&amp;DATE(YEAR(X84),MONTH(X84),1),Katsayilar!$B$2:$B$50,"&gt;="&amp;DATE(YEAR(X84),MONTH(X84),1))</f>
        <v>0.90779600000000005</v>
      </c>
      <c r="Y86" s="36">
        <f>SUMIFS(Katsayilar!$C$2:$C$50,Katsayilar!$A$2:$A$50,"&lt;="&amp;DATE(YEAR(Y84),MONTH(Y84),1),Katsayilar!$B$2:$B$50,"&gt;="&amp;DATE(YEAR(Y84),MONTH(Y84),1))</f>
        <v>0.90779600000000005</v>
      </c>
      <c r="Z86" s="37">
        <f>SUMIFS(Katsayilar!$C$2:$C$50,Katsayilar!$A$2:$A$50,"&lt;="&amp;DATE(YEAR(Z84),MONTH(Z84),1),Katsayilar!$B$2:$B$50,"&gt;="&amp;DATE(YEAR(Z84),MONTH(Z84),1))</f>
        <v>0.90779600000000005</v>
      </c>
      <c r="AA86" s="35">
        <f>SUMIFS(Katsayilar!$C$2:$C$50,Katsayilar!$A$2:$A$50,"&lt;="&amp;DATE(YEAR(AA84),MONTH(AA84),1),Katsayilar!$B$2:$B$50,"&gt;="&amp;DATE(YEAR(AA84),MONTH(AA84),1))</f>
        <v>1.012556</v>
      </c>
      <c r="AB86" s="36">
        <f>SUMIFS(Katsayilar!$C$2:$C$50,Katsayilar!$A$2:$A$50,"&lt;="&amp;DATE(YEAR(AB84),MONTH(AB84),1),Katsayilar!$B$2:$B$50,"&gt;="&amp;DATE(YEAR(AB84),MONTH(AB84),1))</f>
        <v>1.012556</v>
      </c>
      <c r="AC86" s="36">
        <f>SUMIFS(Katsayilar!$C$2:$C$50,Katsayilar!$A$2:$A$50,"&lt;="&amp;DATE(YEAR(AC84),MONTH(AC84),1),Katsayilar!$B$2:$B$50,"&gt;="&amp;DATE(YEAR(AC84),MONTH(AC84),1))</f>
        <v>1.012556</v>
      </c>
      <c r="AD86" s="36">
        <f>SUMIFS(Katsayilar!$C$2:$C$50,Katsayilar!$A$2:$A$50,"&lt;="&amp;DATE(YEAR(AD84),MONTH(AD84),1),Katsayilar!$B$2:$B$50,"&gt;="&amp;DATE(YEAR(AD84),MONTH(AD84),1))</f>
        <v>1.012556</v>
      </c>
      <c r="AE86" s="36">
        <f>SUMIFS(Katsayilar!$C$2:$C$50,Katsayilar!$A$2:$A$50,"&lt;="&amp;DATE(YEAR(AE84),MONTH(AE84),1),Katsayilar!$B$2:$B$50,"&gt;="&amp;DATE(YEAR(AE84),MONTH(AE84),1))</f>
        <v>1.012556</v>
      </c>
      <c r="AF86" s="36">
        <f>SUMIFS(Katsayilar!$C$2:$C$50,Katsayilar!$A$2:$A$50,"&lt;="&amp;DATE(YEAR(AF84),MONTH(AF84),1),Katsayilar!$B$2:$B$50,"&gt;="&amp;DATE(YEAR(AF84),MONTH(AF84),1))</f>
        <v>1.012556</v>
      </c>
      <c r="AG86" s="36">
        <f>SUMIFS(Katsayilar!$C$2:$C$50,Katsayilar!$A$2:$A$50,"&lt;="&amp;DATE(YEAR(AG84),MONTH(AG84),1),Katsayilar!$B$2:$B$50,"&gt;="&amp;DATE(YEAR(AG84),MONTH(AG84),1))</f>
        <v>1.1702109999999999</v>
      </c>
      <c r="AH86" s="36">
        <f>SUMIFS(Katsayilar!$C$2:$C$50,Katsayilar!$A$2:$A$50,"&lt;="&amp;DATE(YEAR(AH84),MONTH(AH84),1),Katsayilar!$B$2:$B$50,"&gt;="&amp;DATE(YEAR(AH84),MONTH(AH84),1))</f>
        <v>1.1702109999999999</v>
      </c>
      <c r="AI86" s="36">
        <f>SUMIFS(Katsayilar!$C$2:$C$50,Katsayilar!$A$2:$A$50,"&lt;="&amp;DATE(YEAR(AI84),MONTH(AI84),1),Katsayilar!$B$2:$B$50,"&gt;="&amp;DATE(YEAR(AI84),MONTH(AI84),1))</f>
        <v>1.1702109999999999</v>
      </c>
      <c r="AJ86" s="36">
        <f>SUMIFS(Katsayilar!$C$2:$C$50,Katsayilar!$A$2:$A$50,"&lt;="&amp;DATE(YEAR(AJ84),MONTH(AJ84),1),Katsayilar!$B$2:$B$50,"&gt;="&amp;DATE(YEAR(AJ84),MONTH(AJ84),1))</f>
        <v>1.1702109999999999</v>
      </c>
      <c r="AK86" s="36">
        <f>SUMIFS(Katsayilar!$C$2:$C$50,Katsayilar!$A$2:$A$50,"&lt;="&amp;DATE(YEAR(AK84),MONTH(AK84),1),Katsayilar!$B$2:$B$50,"&gt;="&amp;DATE(YEAR(AK84),MONTH(AK84),1))</f>
        <v>1.1702109999999999</v>
      </c>
      <c r="AL86" s="36">
        <f>SUMIFS(Katsayilar!$C$2:$C$50,Katsayilar!$A$2:$A$50,"&lt;="&amp;DATE(YEAR(AL84),MONTH(AL84),1),Katsayilar!$B$2:$B$50,"&gt;="&amp;DATE(YEAR(AL84),MONTH(AL84),1))</f>
        <v>1.1702109999999999</v>
      </c>
      <c r="AM86" s="51"/>
    </row>
    <row r="87" spans="1:39" ht="15" customHeight="1" x14ac:dyDescent="0.25">
      <c r="A87" s="250"/>
      <c r="B87" s="214"/>
      <c r="C87" s="214"/>
      <c r="D87" s="53" t="s">
        <v>17</v>
      </c>
      <c r="E87" s="38">
        <f t="shared" ref="E87:AL87" si="126">IF(OR(E86="",E85=""),"",200*E86*E85)</f>
        <v>0</v>
      </c>
      <c r="F87" s="39">
        <f t="shared" si="126"/>
        <v>0</v>
      </c>
      <c r="G87" s="39">
        <f t="shared" si="126"/>
        <v>0</v>
      </c>
      <c r="H87" s="39">
        <f t="shared" si="126"/>
        <v>0</v>
      </c>
      <c r="I87" s="39">
        <f t="shared" si="126"/>
        <v>0</v>
      </c>
      <c r="J87" s="39">
        <f t="shared" si="126"/>
        <v>0</v>
      </c>
      <c r="K87" s="39">
        <f t="shared" si="126"/>
        <v>0</v>
      </c>
      <c r="L87" s="39">
        <f t="shared" si="126"/>
        <v>0</v>
      </c>
      <c r="M87" s="39">
        <f t="shared" si="126"/>
        <v>0</v>
      </c>
      <c r="N87" s="40">
        <f t="shared" si="126"/>
        <v>0</v>
      </c>
      <c r="O87" s="39">
        <f t="shared" si="126"/>
        <v>0</v>
      </c>
      <c r="P87" s="39">
        <f t="shared" si="126"/>
        <v>0</v>
      </c>
      <c r="Q87" s="39">
        <f t="shared" si="126"/>
        <v>0</v>
      </c>
      <c r="R87" s="39">
        <f t="shared" si="126"/>
        <v>0</v>
      </c>
      <c r="S87" s="39">
        <f t="shared" si="126"/>
        <v>0</v>
      </c>
      <c r="T87" s="39">
        <f t="shared" si="126"/>
        <v>0</v>
      </c>
      <c r="U87" s="39">
        <f t="shared" si="126"/>
        <v>0</v>
      </c>
      <c r="V87" s="39">
        <f t="shared" si="126"/>
        <v>0</v>
      </c>
      <c r="W87" s="39">
        <f t="shared" si="126"/>
        <v>0</v>
      </c>
      <c r="X87" s="39">
        <f t="shared" si="126"/>
        <v>0</v>
      </c>
      <c r="Y87" s="39">
        <f t="shared" si="126"/>
        <v>0</v>
      </c>
      <c r="Z87" s="40">
        <f t="shared" si="126"/>
        <v>0</v>
      </c>
      <c r="AA87" s="38">
        <f t="shared" si="126"/>
        <v>0</v>
      </c>
      <c r="AB87" s="39">
        <f t="shared" si="126"/>
        <v>0</v>
      </c>
      <c r="AC87" s="39">
        <f t="shared" si="126"/>
        <v>0</v>
      </c>
      <c r="AD87" s="39">
        <f t="shared" si="126"/>
        <v>0</v>
      </c>
      <c r="AE87" s="39">
        <f t="shared" si="126"/>
        <v>0</v>
      </c>
      <c r="AF87" s="39">
        <f t="shared" si="126"/>
        <v>0</v>
      </c>
      <c r="AG87" s="39">
        <f t="shared" si="126"/>
        <v>0</v>
      </c>
      <c r="AH87" s="39">
        <f t="shared" si="126"/>
        <v>0</v>
      </c>
      <c r="AI87" s="39">
        <f t="shared" si="126"/>
        <v>0</v>
      </c>
      <c r="AJ87" s="39">
        <f t="shared" si="126"/>
        <v>0</v>
      </c>
      <c r="AK87" s="39">
        <f t="shared" si="126"/>
        <v>0</v>
      </c>
      <c r="AL87" s="39">
        <f t="shared" si="126"/>
        <v>0</v>
      </c>
      <c r="AM87" s="51"/>
    </row>
    <row r="88" spans="1:39" ht="15" customHeight="1" x14ac:dyDescent="0.25">
      <c r="A88" s="250"/>
      <c r="B88" s="214"/>
      <c r="C88" s="214"/>
      <c r="D88" s="53" t="s">
        <v>51</v>
      </c>
      <c r="E88" s="38">
        <f>IF(E87="","",E87*Ayarlar!$B$4)</f>
        <v>0</v>
      </c>
      <c r="F88" s="39">
        <f>IF(F87="","",F87*Ayarlar!$B$4)</f>
        <v>0</v>
      </c>
      <c r="G88" s="39">
        <f>IF(G87="","",G87*Ayarlar!$B$4)</f>
        <v>0</v>
      </c>
      <c r="H88" s="39">
        <f>IF(H87="","",H87*Ayarlar!$B$4)</f>
        <v>0</v>
      </c>
      <c r="I88" s="39">
        <f>IF(I87="","",I87*Ayarlar!$B$4)</f>
        <v>0</v>
      </c>
      <c r="J88" s="39">
        <f>IF(J87="","",J87*Ayarlar!$B$4)</f>
        <v>0</v>
      </c>
      <c r="K88" s="39">
        <f>IF(K87="","",K87*Ayarlar!$B$4)</f>
        <v>0</v>
      </c>
      <c r="L88" s="39">
        <f>IF(L87="","",L87*Ayarlar!$B$4)</f>
        <v>0</v>
      </c>
      <c r="M88" s="39">
        <f>IF(M87="","",M87*Ayarlar!$B$4)</f>
        <v>0</v>
      </c>
      <c r="N88" s="40">
        <f>IF(N87="","",N87*Ayarlar!$B$4)</f>
        <v>0</v>
      </c>
      <c r="O88" s="39">
        <f>IF(O87="","",O87*Ayarlar!$B$4)</f>
        <v>0</v>
      </c>
      <c r="P88" s="39">
        <f>IF(P87="","",P87*Ayarlar!$B$4)</f>
        <v>0</v>
      </c>
      <c r="Q88" s="39">
        <f>IF(Q87="","",Q87*Ayarlar!$B$4)</f>
        <v>0</v>
      </c>
      <c r="R88" s="39">
        <f>IF(R87="","",R87*Ayarlar!$B$4)</f>
        <v>0</v>
      </c>
      <c r="S88" s="39">
        <f>IF(S87="","",S87*Ayarlar!$B$4)</f>
        <v>0</v>
      </c>
      <c r="T88" s="39">
        <f>IF(T87="","",T87*Ayarlar!$B$4)</f>
        <v>0</v>
      </c>
      <c r="U88" s="39">
        <f>IF(U87="","",U87*Ayarlar!$B$4)</f>
        <v>0</v>
      </c>
      <c r="V88" s="39">
        <f>IF(V87="","",V87*Ayarlar!$B$4)</f>
        <v>0</v>
      </c>
      <c r="W88" s="39">
        <f>IF(W87="","",W87*Ayarlar!$B$4)</f>
        <v>0</v>
      </c>
      <c r="X88" s="39">
        <f>IF(X87="","",X87*Ayarlar!$B$4)</f>
        <v>0</v>
      </c>
      <c r="Y88" s="39">
        <f>IF(Y87="","",Y87*Ayarlar!$B$4)</f>
        <v>0</v>
      </c>
      <c r="Z88" s="40">
        <f>IF(Z87="","",Z87*Ayarlar!$B$4)</f>
        <v>0</v>
      </c>
      <c r="AA88" s="38">
        <f>IF(AA87="","",AA87*Ayarlar!$B$4)</f>
        <v>0</v>
      </c>
      <c r="AB88" s="39">
        <f>IF(AB87="","",AB87*Ayarlar!$B$4)</f>
        <v>0</v>
      </c>
      <c r="AC88" s="39">
        <f>IF(AC87="","",AC87*Ayarlar!$B$4)</f>
        <v>0</v>
      </c>
      <c r="AD88" s="39">
        <f>IF(AD87="","",AD87*Ayarlar!$B$4)</f>
        <v>0</v>
      </c>
      <c r="AE88" s="39">
        <f>IF(AE87="","",AE87*Ayarlar!$B$4)</f>
        <v>0</v>
      </c>
      <c r="AF88" s="39">
        <f>IF(AF87="","",AF87*Ayarlar!$B$4)</f>
        <v>0</v>
      </c>
      <c r="AG88" s="39">
        <f>IF(AG87="","",AG87*Ayarlar!$B$4)</f>
        <v>0</v>
      </c>
      <c r="AH88" s="39">
        <f>IF(AH87="","",AH87*Ayarlar!$B$4)</f>
        <v>0</v>
      </c>
      <c r="AI88" s="39">
        <f>IF(AI87="","",AI87*Ayarlar!$B$4)</f>
        <v>0</v>
      </c>
      <c r="AJ88" s="39">
        <f>IF(AJ87="","",AJ87*Ayarlar!$B$4)</f>
        <v>0</v>
      </c>
      <c r="AK88" s="39">
        <f>IF(AK87="","",AK87*Ayarlar!$B$4)</f>
        <v>0</v>
      </c>
      <c r="AL88" s="39">
        <f>IF(AL87="","",AL87*Ayarlar!$B$4)</f>
        <v>0</v>
      </c>
      <c r="AM88" s="51"/>
    </row>
    <row r="89" spans="1:39" ht="15" customHeight="1" x14ac:dyDescent="0.25">
      <c r="A89" s="250"/>
      <c r="B89" s="214"/>
      <c r="C89" s="214"/>
      <c r="D89" s="53" t="s">
        <v>18</v>
      </c>
      <c r="E89" s="38">
        <f>IF(E87="","",E87*Ayarlar!$B$2)</f>
        <v>0</v>
      </c>
      <c r="F89" s="39">
        <f>IF(F87="","",F87*Ayarlar!$B$2)</f>
        <v>0</v>
      </c>
      <c r="G89" s="39">
        <f>IF(G87="","",G87*Ayarlar!$B$2)</f>
        <v>0</v>
      </c>
      <c r="H89" s="39">
        <f>IF(H87="","",H87*Ayarlar!$B$2)</f>
        <v>0</v>
      </c>
      <c r="I89" s="39">
        <f>IF(I87="","",I87*Ayarlar!$B$2)</f>
        <v>0</v>
      </c>
      <c r="J89" s="39">
        <f>IF(J87="","",J87*Ayarlar!$B$2)</f>
        <v>0</v>
      </c>
      <c r="K89" s="39">
        <f>IF(K87="","",K87*Ayarlar!$B$2)</f>
        <v>0</v>
      </c>
      <c r="L89" s="39">
        <f>IF(L87="","",L87*Ayarlar!$B$2)</f>
        <v>0</v>
      </c>
      <c r="M89" s="39">
        <f>IF(M87="","",M87*Ayarlar!$B$2)</f>
        <v>0</v>
      </c>
      <c r="N89" s="40">
        <f>IF(N87="","",N87*Ayarlar!$B$2)</f>
        <v>0</v>
      </c>
      <c r="O89" s="39">
        <f>IF(O87="","",O87*Ayarlar!$B$2)</f>
        <v>0</v>
      </c>
      <c r="P89" s="39">
        <f>IF(P87="","",P87*Ayarlar!$B$2)</f>
        <v>0</v>
      </c>
      <c r="Q89" s="39">
        <f>IF(Q87="","",Q87*Ayarlar!$B$2)</f>
        <v>0</v>
      </c>
      <c r="R89" s="39">
        <f>IF(R87="","",R87*Ayarlar!$B$2)</f>
        <v>0</v>
      </c>
      <c r="S89" s="39">
        <f>IF(S87="","",S87*Ayarlar!$B$2)</f>
        <v>0</v>
      </c>
      <c r="T89" s="39">
        <f>IF(T87="","",T87*Ayarlar!$B$2)</f>
        <v>0</v>
      </c>
      <c r="U89" s="39">
        <f>IF(U87="","",U87*Ayarlar!$B$2)</f>
        <v>0</v>
      </c>
      <c r="V89" s="39">
        <f>IF(V87="","",V87*Ayarlar!$B$2)</f>
        <v>0</v>
      </c>
      <c r="W89" s="39">
        <f>IF(W87="","",W87*Ayarlar!$B$2)</f>
        <v>0</v>
      </c>
      <c r="X89" s="39">
        <f>IF(X87="","",X87*Ayarlar!$B$2)</f>
        <v>0</v>
      </c>
      <c r="Y89" s="39">
        <f>IF(Y87="","",Y87*Ayarlar!$B$2)</f>
        <v>0</v>
      </c>
      <c r="Z89" s="40">
        <f>IF(Z87="","",Z87*Ayarlar!$B$2)</f>
        <v>0</v>
      </c>
      <c r="AA89" s="38">
        <f>IF(AA87="","",AA87*Ayarlar!$B$2)</f>
        <v>0</v>
      </c>
      <c r="AB89" s="39">
        <f>IF(AB87="","",AB87*Ayarlar!$B$2)</f>
        <v>0</v>
      </c>
      <c r="AC89" s="39">
        <f>IF(AC87="","",AC87*Ayarlar!$B$2)</f>
        <v>0</v>
      </c>
      <c r="AD89" s="39">
        <f>IF(AD87="","",AD87*Ayarlar!$B$2)</f>
        <v>0</v>
      </c>
      <c r="AE89" s="39">
        <f>IF(AE87="","",AE87*Ayarlar!$B$2)</f>
        <v>0</v>
      </c>
      <c r="AF89" s="39">
        <f>IF(AF87="","",AF87*Ayarlar!$B$2)</f>
        <v>0</v>
      </c>
      <c r="AG89" s="39">
        <f>IF(AG87="","",AG87*Ayarlar!$B$2)</f>
        <v>0</v>
      </c>
      <c r="AH89" s="39">
        <f>IF(AH87="","",AH87*Ayarlar!$B$2)</f>
        <v>0</v>
      </c>
      <c r="AI89" s="39">
        <f>IF(AI87="","",AI87*Ayarlar!$B$2)</f>
        <v>0</v>
      </c>
      <c r="AJ89" s="39">
        <f>IF(AJ87="","",AJ87*Ayarlar!$B$2)</f>
        <v>0</v>
      </c>
      <c r="AK89" s="39">
        <f>IF(AK87="","",AK87*Ayarlar!$B$2)</f>
        <v>0</v>
      </c>
      <c r="AL89" s="39">
        <f>IF(AL87="","",AL87*Ayarlar!$B$2)</f>
        <v>0</v>
      </c>
      <c r="AM89" s="51"/>
    </row>
    <row r="90" spans="1:39" ht="15" customHeight="1" x14ac:dyDescent="0.25">
      <c r="A90" s="250"/>
      <c r="B90" s="214"/>
      <c r="C90" s="214"/>
      <c r="D90" s="53" t="s">
        <v>9</v>
      </c>
      <c r="E90" s="38" t="str">
        <f>IF(D77="4/B",IFERROR(E87*Ayarlar!$B$3,""),"")</f>
        <v/>
      </c>
      <c r="F90" s="39" t="str">
        <f>IF(E77="4/B",IFERROR(F87*Ayarlar!$B$3,""),"")</f>
        <v/>
      </c>
      <c r="G90" s="39" t="str">
        <f>IF(F77="4/B",IFERROR(G87*Ayarlar!$B$3,""),"")</f>
        <v/>
      </c>
      <c r="H90" s="39" t="str">
        <f>IF(G77="4/B",IFERROR(H87*Ayarlar!$B$3,""),"")</f>
        <v/>
      </c>
      <c r="I90" s="39" t="str">
        <f>IF(H77="4/B",IFERROR(I87*Ayarlar!$B$3,""),"")</f>
        <v/>
      </c>
      <c r="J90" s="39" t="str">
        <f>IF(I77="4/B",IFERROR(J87*Ayarlar!$B$3,""),"")</f>
        <v/>
      </c>
      <c r="K90" s="39" t="str">
        <f>IF(J77="4/B",IFERROR(K87*Ayarlar!$B$3,""),"")</f>
        <v/>
      </c>
      <c r="L90" s="39" t="str">
        <f>IF(K77="4/B",IFERROR(L87*Ayarlar!$B$3,""),"")</f>
        <v/>
      </c>
      <c r="M90" s="39" t="str">
        <f>IF(L77="4/B",IFERROR(M87*Ayarlar!$B$3,""),"")</f>
        <v/>
      </c>
      <c r="N90" s="40" t="str">
        <f>IF(M77="4/B",IFERROR(N87*Ayarlar!$B$3,""),"")</f>
        <v/>
      </c>
      <c r="O90" s="39" t="str">
        <f>IF(N77="4/B",IFERROR(O87*Ayarlar!$B$3,""),"")</f>
        <v/>
      </c>
      <c r="P90" s="39" t="str">
        <f>IF(O77="4/B",IFERROR(P87*Ayarlar!$B$3,""),"")</f>
        <v/>
      </c>
      <c r="Q90" s="39" t="str">
        <f>IF(P77="4/B",IFERROR(Q87*Ayarlar!$B$3,""),"")</f>
        <v/>
      </c>
      <c r="R90" s="39" t="str">
        <f>IF(Q77="4/B",IFERROR(R87*Ayarlar!$B$3,""),"")</f>
        <v/>
      </c>
      <c r="S90" s="39" t="str">
        <f>IF(R77="4/B",IFERROR(S87*Ayarlar!$B$3,""),"")</f>
        <v/>
      </c>
      <c r="T90" s="39" t="str">
        <f>IF(S77="4/B",IFERROR(T87*Ayarlar!$B$3,""),"")</f>
        <v/>
      </c>
      <c r="U90" s="39" t="str">
        <f>IF(T77="4/B",IFERROR(U87*Ayarlar!$B$3,""),"")</f>
        <v/>
      </c>
      <c r="V90" s="39" t="str">
        <f>IF(U77="4/B",IFERROR(V87*Ayarlar!$B$3,""),"")</f>
        <v/>
      </c>
      <c r="W90" s="39" t="str">
        <f>IF(V77="4/B",IFERROR(W87*Ayarlar!$B$3,""),"")</f>
        <v/>
      </c>
      <c r="X90" s="39" t="str">
        <f>IF(W77="4/B",IFERROR(X87*Ayarlar!$B$3,""),"")</f>
        <v/>
      </c>
      <c r="Y90" s="39" t="str">
        <f>IF(X77="4/B",IFERROR(Y87*Ayarlar!$B$3,""),"")</f>
        <v/>
      </c>
      <c r="Z90" s="39" t="str">
        <f>IF(Y77="4/B",IFERROR(Z87*Ayarlar!$B$3,""),"")</f>
        <v/>
      </c>
      <c r="AA90" s="39" t="str">
        <f>IF(Z77="4/B",IFERROR(AA87*Ayarlar!$B$3,""),"")</f>
        <v/>
      </c>
      <c r="AB90" s="39" t="str">
        <f>IF(AA77="4/B",IFERROR(AB87*Ayarlar!$B$3,""),"")</f>
        <v/>
      </c>
      <c r="AC90" s="39" t="str">
        <f>IF(AB77="4/B",IFERROR(AC87*Ayarlar!$B$3,""),"")</f>
        <v/>
      </c>
      <c r="AD90" s="39" t="str">
        <f>IF(AC77="4/B",IFERROR(AD87*Ayarlar!$B$3,""),"")</f>
        <v/>
      </c>
      <c r="AE90" s="39" t="str">
        <f>IF(AD77="4/B",IFERROR(AE87*Ayarlar!$B$3,""),"")</f>
        <v/>
      </c>
      <c r="AF90" s="39" t="str">
        <f>IF(AE77="4/B",IFERROR(AF87*Ayarlar!$B$3,""),"")</f>
        <v/>
      </c>
      <c r="AG90" s="39" t="str">
        <f>IF(AF77="4/B",IFERROR(AG87*Ayarlar!$B$3,""),"")</f>
        <v/>
      </c>
      <c r="AH90" s="39" t="str">
        <f>IF(AG77="4/B",IFERROR(AH87*Ayarlar!$B$3,""),"")</f>
        <v/>
      </c>
      <c r="AI90" s="39" t="str">
        <f>IF(AH77="4/B",IFERROR(AI87*Ayarlar!$B$3,""),"")</f>
        <v/>
      </c>
      <c r="AJ90" s="39" t="str">
        <f>IF(AI77="4/B",IFERROR(AJ87*Ayarlar!$B$3,""),"")</f>
        <v/>
      </c>
      <c r="AK90" s="39" t="str">
        <f>IF(AJ77="4/B",IFERROR(AK87*Ayarlar!$B$3,""),"")</f>
        <v/>
      </c>
      <c r="AL90" s="39" t="str">
        <f>IF(AK77="4/B",IFERROR(AL87*Ayarlar!$B$3,""),"")</f>
        <v/>
      </c>
      <c r="AM90" s="51"/>
    </row>
    <row r="91" spans="1:39" ht="15" customHeight="1" x14ac:dyDescent="0.25">
      <c r="A91" s="250"/>
      <c r="B91" s="214"/>
      <c r="C91" s="214"/>
      <c r="D91" s="53" t="s">
        <v>19</v>
      </c>
      <c r="E91" s="38">
        <f t="shared" ref="E91:AL91" si="127">IF(E87="","",E87-E88-E89)</f>
        <v>0</v>
      </c>
      <c r="F91" s="39">
        <f t="shared" si="127"/>
        <v>0</v>
      </c>
      <c r="G91" s="39">
        <f t="shared" si="127"/>
        <v>0</v>
      </c>
      <c r="H91" s="39">
        <f t="shared" si="127"/>
        <v>0</v>
      </c>
      <c r="I91" s="39">
        <f t="shared" si="127"/>
        <v>0</v>
      </c>
      <c r="J91" s="39">
        <f t="shared" si="127"/>
        <v>0</v>
      </c>
      <c r="K91" s="39">
        <f t="shared" si="127"/>
        <v>0</v>
      </c>
      <c r="L91" s="39">
        <f t="shared" si="127"/>
        <v>0</v>
      </c>
      <c r="M91" s="39">
        <f t="shared" si="127"/>
        <v>0</v>
      </c>
      <c r="N91" s="40">
        <f t="shared" si="127"/>
        <v>0</v>
      </c>
      <c r="O91" s="39">
        <f t="shared" si="127"/>
        <v>0</v>
      </c>
      <c r="P91" s="39">
        <f t="shared" si="127"/>
        <v>0</v>
      </c>
      <c r="Q91" s="39">
        <f t="shared" si="127"/>
        <v>0</v>
      </c>
      <c r="R91" s="39">
        <f t="shared" si="127"/>
        <v>0</v>
      </c>
      <c r="S91" s="39">
        <f t="shared" si="127"/>
        <v>0</v>
      </c>
      <c r="T91" s="39">
        <f t="shared" si="127"/>
        <v>0</v>
      </c>
      <c r="U91" s="39">
        <f t="shared" si="127"/>
        <v>0</v>
      </c>
      <c r="V91" s="39">
        <f t="shared" si="127"/>
        <v>0</v>
      </c>
      <c r="W91" s="39">
        <f t="shared" si="127"/>
        <v>0</v>
      </c>
      <c r="X91" s="39">
        <f t="shared" si="127"/>
        <v>0</v>
      </c>
      <c r="Y91" s="39">
        <f t="shared" si="127"/>
        <v>0</v>
      </c>
      <c r="Z91" s="40">
        <f t="shared" si="127"/>
        <v>0</v>
      </c>
      <c r="AA91" s="38">
        <f t="shared" si="127"/>
        <v>0</v>
      </c>
      <c r="AB91" s="39">
        <f t="shared" si="127"/>
        <v>0</v>
      </c>
      <c r="AC91" s="39">
        <f t="shared" si="127"/>
        <v>0</v>
      </c>
      <c r="AD91" s="39">
        <f t="shared" si="127"/>
        <v>0</v>
      </c>
      <c r="AE91" s="39">
        <f t="shared" si="127"/>
        <v>0</v>
      </c>
      <c r="AF91" s="39">
        <f t="shared" si="127"/>
        <v>0</v>
      </c>
      <c r="AG91" s="39">
        <f t="shared" si="127"/>
        <v>0</v>
      </c>
      <c r="AH91" s="39">
        <f t="shared" si="127"/>
        <v>0</v>
      </c>
      <c r="AI91" s="39">
        <f t="shared" si="127"/>
        <v>0</v>
      </c>
      <c r="AJ91" s="39">
        <f t="shared" si="127"/>
        <v>0</v>
      </c>
      <c r="AK91" s="39">
        <f t="shared" si="127"/>
        <v>0</v>
      </c>
      <c r="AL91" s="39">
        <f t="shared" si="127"/>
        <v>0</v>
      </c>
      <c r="AM91" s="51"/>
    </row>
    <row r="92" spans="1:39" ht="15" customHeight="1" x14ac:dyDescent="0.25">
      <c r="A92" s="250"/>
      <c r="B92" s="214"/>
      <c r="C92" s="214"/>
      <c r="D92" s="53" t="s">
        <v>10</v>
      </c>
      <c r="E92" s="41">
        <f ca="1">IF(E84="","",Ayarlar!$B$1)</f>
        <v>46142</v>
      </c>
      <c r="F92" s="42">
        <f ca="1">IF(F84="","",Ayarlar!$B$1)</f>
        <v>46142</v>
      </c>
      <c r="G92" s="42">
        <f ca="1">IF(G84="","",Ayarlar!$B$1)</f>
        <v>46142</v>
      </c>
      <c r="H92" s="42">
        <f ca="1">IF(H84="","",Ayarlar!$B$1)</f>
        <v>46142</v>
      </c>
      <c r="I92" s="42">
        <f ca="1">IF(I84="","",Ayarlar!$B$1)</f>
        <v>46142</v>
      </c>
      <c r="J92" s="42">
        <f ca="1">IF(J84="","",Ayarlar!$B$1)</f>
        <v>46142</v>
      </c>
      <c r="K92" s="42">
        <f ca="1">IF(K84="","",Ayarlar!$B$1)</f>
        <v>46142</v>
      </c>
      <c r="L92" s="42">
        <f ca="1">IF(L84="","",Ayarlar!$B$1)</f>
        <v>46142</v>
      </c>
      <c r="M92" s="42">
        <f ca="1">IF(M84="","",Ayarlar!$B$1)</f>
        <v>46142</v>
      </c>
      <c r="N92" s="43">
        <f ca="1">IF(N84="","",Ayarlar!$B$1)</f>
        <v>46142</v>
      </c>
      <c r="O92" s="42">
        <f ca="1">IF(O84="","",Ayarlar!$B$1)</f>
        <v>46142</v>
      </c>
      <c r="P92" s="42">
        <f ca="1">IF(P84="","",Ayarlar!$B$1)</f>
        <v>46142</v>
      </c>
      <c r="Q92" s="42">
        <f ca="1">IF(Q84="","",Ayarlar!$B$1)</f>
        <v>46142</v>
      </c>
      <c r="R92" s="42">
        <f ca="1">IF(R84="","",Ayarlar!$B$1)</f>
        <v>46142</v>
      </c>
      <c r="S92" s="42">
        <f ca="1">IF(S84="","",Ayarlar!$B$1)</f>
        <v>46142</v>
      </c>
      <c r="T92" s="42">
        <f ca="1">IF(T84="","",Ayarlar!$B$1)</f>
        <v>46142</v>
      </c>
      <c r="U92" s="42">
        <f ca="1">IF(U84="","",Ayarlar!$B$1)</f>
        <v>46142</v>
      </c>
      <c r="V92" s="42">
        <f ca="1">IF(V84="","",Ayarlar!$B$1)</f>
        <v>46142</v>
      </c>
      <c r="W92" s="42">
        <f ca="1">IF(W84="","",Ayarlar!$B$1)</f>
        <v>46142</v>
      </c>
      <c r="X92" s="42">
        <f ca="1">IF(X84="","",Ayarlar!$B$1)</f>
        <v>46142</v>
      </c>
      <c r="Y92" s="42">
        <f ca="1">IF(Y84="","",Ayarlar!$B$1)</f>
        <v>46142</v>
      </c>
      <c r="Z92" s="43">
        <f ca="1">IF(Z84="","",Ayarlar!$B$1)</f>
        <v>46142</v>
      </c>
      <c r="AA92" s="41">
        <f ca="1">IF(AA84="","",Ayarlar!$B$1)</f>
        <v>46142</v>
      </c>
      <c r="AB92" s="42">
        <f ca="1">IF(AB84="","",Ayarlar!$B$1)</f>
        <v>46142</v>
      </c>
      <c r="AC92" s="42">
        <f ca="1">IF(AC84="","",Ayarlar!$B$1)</f>
        <v>46142</v>
      </c>
      <c r="AD92" s="42">
        <f ca="1">IF(AD84="","",Ayarlar!$B$1)</f>
        <v>46142</v>
      </c>
      <c r="AE92" s="42">
        <f ca="1">IF(AE84="","",Ayarlar!$B$1)</f>
        <v>46142</v>
      </c>
      <c r="AF92" s="42">
        <f ca="1">IF(AF84="","",Ayarlar!$B$1)</f>
        <v>46142</v>
      </c>
      <c r="AG92" s="42">
        <f ca="1">IF(AG84="","",Ayarlar!$B$1)</f>
        <v>46142</v>
      </c>
      <c r="AH92" s="42">
        <f ca="1">IF(AH84="","",Ayarlar!$B$1)</f>
        <v>46142</v>
      </c>
      <c r="AI92" s="42">
        <f ca="1">IF(AI84="","",Ayarlar!$B$1)</f>
        <v>46142</v>
      </c>
      <c r="AJ92" s="42">
        <f ca="1">IF(AJ84="","",Ayarlar!$B$1)</f>
        <v>46142</v>
      </c>
      <c r="AK92" s="42">
        <f ca="1">IF(AK84="","",Ayarlar!$B$1)</f>
        <v>46142</v>
      </c>
      <c r="AL92" s="42">
        <f ca="1">IF(AL84="","",Ayarlar!$B$1)</f>
        <v>46142</v>
      </c>
      <c r="AM92" s="51"/>
    </row>
    <row r="93" spans="1:39" ht="15" customHeight="1" x14ac:dyDescent="0.25">
      <c r="A93" s="250"/>
      <c r="B93" s="214"/>
      <c r="C93" s="214"/>
      <c r="D93" s="53" t="s">
        <v>11</v>
      </c>
      <c r="E93" s="41">
        <f t="shared" ref="E93:AL93" si="128">IF(E84="","",EOMONTH(E84,0))</f>
        <v>45016</v>
      </c>
      <c r="F93" s="42">
        <f t="shared" si="128"/>
        <v>45046</v>
      </c>
      <c r="G93" s="42">
        <f t="shared" si="128"/>
        <v>45077</v>
      </c>
      <c r="H93" s="42">
        <f t="shared" si="128"/>
        <v>45107</v>
      </c>
      <c r="I93" s="42">
        <f t="shared" si="128"/>
        <v>45138</v>
      </c>
      <c r="J93" s="42">
        <f t="shared" si="128"/>
        <v>45169</v>
      </c>
      <c r="K93" s="42">
        <f t="shared" si="128"/>
        <v>45199</v>
      </c>
      <c r="L93" s="42">
        <f t="shared" si="128"/>
        <v>45230</v>
      </c>
      <c r="M93" s="42">
        <f t="shared" si="128"/>
        <v>45260</v>
      </c>
      <c r="N93" s="43">
        <f t="shared" si="128"/>
        <v>45291</v>
      </c>
      <c r="O93" s="42">
        <f t="shared" si="128"/>
        <v>45322</v>
      </c>
      <c r="P93" s="42">
        <f t="shared" si="128"/>
        <v>45351</v>
      </c>
      <c r="Q93" s="42">
        <f t="shared" si="128"/>
        <v>45382</v>
      </c>
      <c r="R93" s="42">
        <f t="shared" si="128"/>
        <v>45412</v>
      </c>
      <c r="S93" s="42">
        <f t="shared" si="128"/>
        <v>45443</v>
      </c>
      <c r="T93" s="42">
        <f t="shared" si="128"/>
        <v>45473</v>
      </c>
      <c r="U93" s="42">
        <f t="shared" si="128"/>
        <v>45504</v>
      </c>
      <c r="V93" s="42">
        <f t="shared" si="128"/>
        <v>45535</v>
      </c>
      <c r="W93" s="42">
        <f t="shared" si="128"/>
        <v>45565</v>
      </c>
      <c r="X93" s="42">
        <f t="shared" si="128"/>
        <v>45596</v>
      </c>
      <c r="Y93" s="42">
        <f t="shared" si="128"/>
        <v>45626</v>
      </c>
      <c r="Z93" s="43">
        <f t="shared" si="128"/>
        <v>45657</v>
      </c>
      <c r="AA93" s="41">
        <f t="shared" si="128"/>
        <v>45688</v>
      </c>
      <c r="AB93" s="42">
        <f t="shared" si="128"/>
        <v>45716</v>
      </c>
      <c r="AC93" s="42">
        <f t="shared" si="128"/>
        <v>45747</v>
      </c>
      <c r="AD93" s="42">
        <f t="shared" si="128"/>
        <v>45777</v>
      </c>
      <c r="AE93" s="42">
        <f t="shared" si="128"/>
        <v>45808</v>
      </c>
      <c r="AF93" s="42">
        <f t="shared" si="128"/>
        <v>45838</v>
      </c>
      <c r="AG93" s="42">
        <f t="shared" si="128"/>
        <v>45869</v>
      </c>
      <c r="AH93" s="42">
        <f t="shared" si="128"/>
        <v>45900</v>
      </c>
      <c r="AI93" s="42">
        <f t="shared" si="128"/>
        <v>45930</v>
      </c>
      <c r="AJ93" s="42">
        <f t="shared" si="128"/>
        <v>45961</v>
      </c>
      <c r="AK93" s="42">
        <f t="shared" si="128"/>
        <v>45991</v>
      </c>
      <c r="AL93" s="42">
        <f t="shared" si="128"/>
        <v>46022</v>
      </c>
      <c r="AM93" s="51"/>
    </row>
    <row r="94" spans="1:39" ht="15" customHeight="1" x14ac:dyDescent="0.25">
      <c r="A94" s="250"/>
      <c r="B94" s="214"/>
      <c r="C94" s="214"/>
      <c r="D94" s="53" t="s">
        <v>12</v>
      </c>
      <c r="E94" s="44">
        <f t="shared" ref="E94:AL94" ca="1" si="129">IF(E92="","",MAX(0,MIN(E92,DATE(2024,6,1)) - E93))</f>
        <v>428</v>
      </c>
      <c r="F94">
        <f t="shared" ca="1" si="129"/>
        <v>398</v>
      </c>
      <c r="G94">
        <f t="shared" ca="1" si="129"/>
        <v>367</v>
      </c>
      <c r="H94">
        <f t="shared" ca="1" si="129"/>
        <v>337</v>
      </c>
      <c r="I94">
        <f t="shared" ca="1" si="129"/>
        <v>306</v>
      </c>
      <c r="J94">
        <f t="shared" ca="1" si="129"/>
        <v>275</v>
      </c>
      <c r="K94">
        <f t="shared" ca="1" si="129"/>
        <v>245</v>
      </c>
      <c r="L94">
        <f t="shared" ca="1" si="129"/>
        <v>214</v>
      </c>
      <c r="M94">
        <f t="shared" ca="1" si="129"/>
        <v>184</v>
      </c>
      <c r="N94" s="45">
        <f t="shared" ca="1" si="129"/>
        <v>153</v>
      </c>
      <c r="O94">
        <f t="shared" ca="1" si="129"/>
        <v>122</v>
      </c>
      <c r="P94">
        <f t="shared" ca="1" si="129"/>
        <v>93</v>
      </c>
      <c r="Q94">
        <f t="shared" ca="1" si="129"/>
        <v>62</v>
      </c>
      <c r="R94">
        <f t="shared" ca="1" si="129"/>
        <v>32</v>
      </c>
      <c r="S94">
        <f t="shared" ca="1" si="129"/>
        <v>1</v>
      </c>
      <c r="T94">
        <f t="shared" ca="1" si="129"/>
        <v>0</v>
      </c>
      <c r="U94">
        <f t="shared" ca="1" si="129"/>
        <v>0</v>
      </c>
      <c r="V94">
        <f t="shared" ca="1" si="129"/>
        <v>0</v>
      </c>
      <c r="W94">
        <f t="shared" ca="1" si="129"/>
        <v>0</v>
      </c>
      <c r="X94">
        <f t="shared" ca="1" si="129"/>
        <v>0</v>
      </c>
      <c r="Y94">
        <f t="shared" ca="1" si="129"/>
        <v>0</v>
      </c>
      <c r="Z94" s="45">
        <f t="shared" ca="1" si="129"/>
        <v>0</v>
      </c>
      <c r="AA94" s="44">
        <f t="shared" ca="1" si="129"/>
        <v>0</v>
      </c>
      <c r="AB94">
        <f t="shared" ca="1" si="129"/>
        <v>0</v>
      </c>
      <c r="AC94">
        <f t="shared" ca="1" si="129"/>
        <v>0</v>
      </c>
      <c r="AD94">
        <f t="shared" ca="1" si="129"/>
        <v>0</v>
      </c>
      <c r="AE94">
        <f t="shared" ca="1" si="129"/>
        <v>0</v>
      </c>
      <c r="AF94">
        <f t="shared" ca="1" si="129"/>
        <v>0</v>
      </c>
      <c r="AG94">
        <f t="shared" ca="1" si="129"/>
        <v>0</v>
      </c>
      <c r="AH94">
        <f t="shared" ca="1" si="129"/>
        <v>0</v>
      </c>
      <c r="AI94">
        <f t="shared" ca="1" si="129"/>
        <v>0</v>
      </c>
      <c r="AJ94">
        <f t="shared" ca="1" si="129"/>
        <v>0</v>
      </c>
      <c r="AK94">
        <f t="shared" ca="1" si="129"/>
        <v>0</v>
      </c>
      <c r="AL94">
        <f t="shared" ca="1" si="129"/>
        <v>0</v>
      </c>
      <c r="AM94" s="51"/>
    </row>
    <row r="95" spans="1:39" ht="15" customHeight="1" x14ac:dyDescent="0.25">
      <c r="A95" s="250"/>
      <c r="B95" s="214"/>
      <c r="C95" s="214"/>
      <c r="D95" s="53" t="s">
        <v>13</v>
      </c>
      <c r="E95" s="44">
        <f t="shared" ref="E95:AL95" ca="1" si="130">IF(E92="","",MAX(0,E92 - MAX(E93,DATE(2024,6,1))))</f>
        <v>698</v>
      </c>
      <c r="F95">
        <f t="shared" ca="1" si="130"/>
        <v>698</v>
      </c>
      <c r="G95">
        <f t="shared" ca="1" si="130"/>
        <v>698</v>
      </c>
      <c r="H95">
        <f t="shared" ca="1" si="130"/>
        <v>698</v>
      </c>
      <c r="I95">
        <f t="shared" ca="1" si="130"/>
        <v>698</v>
      </c>
      <c r="J95">
        <f t="shared" ca="1" si="130"/>
        <v>698</v>
      </c>
      <c r="K95">
        <f t="shared" ca="1" si="130"/>
        <v>698</v>
      </c>
      <c r="L95">
        <f t="shared" ca="1" si="130"/>
        <v>698</v>
      </c>
      <c r="M95">
        <f t="shared" ca="1" si="130"/>
        <v>698</v>
      </c>
      <c r="N95" s="45">
        <f t="shared" ca="1" si="130"/>
        <v>698</v>
      </c>
      <c r="O95">
        <f t="shared" ca="1" si="130"/>
        <v>698</v>
      </c>
      <c r="P95">
        <f t="shared" ca="1" si="130"/>
        <v>698</v>
      </c>
      <c r="Q95">
        <f t="shared" ca="1" si="130"/>
        <v>698</v>
      </c>
      <c r="R95">
        <f t="shared" ca="1" si="130"/>
        <v>698</v>
      </c>
      <c r="S95">
        <f t="shared" ca="1" si="130"/>
        <v>698</v>
      </c>
      <c r="T95">
        <f t="shared" ca="1" si="130"/>
        <v>669</v>
      </c>
      <c r="U95">
        <f t="shared" ca="1" si="130"/>
        <v>638</v>
      </c>
      <c r="V95">
        <f t="shared" ca="1" si="130"/>
        <v>607</v>
      </c>
      <c r="W95">
        <f t="shared" ca="1" si="130"/>
        <v>577</v>
      </c>
      <c r="X95">
        <f t="shared" ca="1" si="130"/>
        <v>546</v>
      </c>
      <c r="Y95">
        <f t="shared" ca="1" si="130"/>
        <v>516</v>
      </c>
      <c r="Z95" s="45">
        <f t="shared" ca="1" si="130"/>
        <v>485</v>
      </c>
      <c r="AA95" s="44">
        <f t="shared" ca="1" si="130"/>
        <v>454</v>
      </c>
      <c r="AB95">
        <f t="shared" ca="1" si="130"/>
        <v>426</v>
      </c>
      <c r="AC95">
        <f t="shared" ca="1" si="130"/>
        <v>395</v>
      </c>
      <c r="AD95">
        <f t="shared" ca="1" si="130"/>
        <v>365</v>
      </c>
      <c r="AE95">
        <f t="shared" ca="1" si="130"/>
        <v>334</v>
      </c>
      <c r="AF95">
        <f t="shared" ca="1" si="130"/>
        <v>304</v>
      </c>
      <c r="AG95">
        <f t="shared" ca="1" si="130"/>
        <v>273</v>
      </c>
      <c r="AH95">
        <f t="shared" ca="1" si="130"/>
        <v>242</v>
      </c>
      <c r="AI95">
        <f t="shared" ca="1" si="130"/>
        <v>212</v>
      </c>
      <c r="AJ95">
        <f t="shared" ca="1" si="130"/>
        <v>181</v>
      </c>
      <c r="AK95">
        <f t="shared" ca="1" si="130"/>
        <v>151</v>
      </c>
      <c r="AL95">
        <f t="shared" ca="1" si="130"/>
        <v>120</v>
      </c>
      <c r="AM95" s="51"/>
    </row>
    <row r="96" spans="1:39" ht="15" customHeight="1" x14ac:dyDescent="0.25">
      <c r="A96" s="250"/>
      <c r="B96" s="214"/>
      <c r="C96" s="214"/>
      <c r="D96" s="53" t="s">
        <v>14</v>
      </c>
      <c r="E96" s="46">
        <f t="shared" ref="E96:AL96" ca="1" si="131">IF(E92="","",0.09*E94/365+0.24*E95/365)</f>
        <v>0.56449315068493144</v>
      </c>
      <c r="F96" s="47">
        <f t="shared" ca="1" si="131"/>
        <v>0.55709589041095886</v>
      </c>
      <c r="G96" s="47">
        <f t="shared" ca="1" si="131"/>
        <v>0.54945205479452053</v>
      </c>
      <c r="H96" s="47">
        <f t="shared" ca="1" si="131"/>
        <v>0.54205479452054794</v>
      </c>
      <c r="I96" s="47">
        <f t="shared" ca="1" si="131"/>
        <v>0.5344109589041095</v>
      </c>
      <c r="J96" s="47">
        <f t="shared" ca="1" si="131"/>
        <v>0.52676712328767117</v>
      </c>
      <c r="K96" s="47">
        <f t="shared" ca="1" si="131"/>
        <v>0.51936986301369858</v>
      </c>
      <c r="L96" s="47">
        <f t="shared" ca="1" si="131"/>
        <v>0.51172602739726025</v>
      </c>
      <c r="M96" s="47">
        <f t="shared" ca="1" si="131"/>
        <v>0.50432876712328767</v>
      </c>
      <c r="N96" s="48">
        <f t="shared" ca="1" si="131"/>
        <v>0.49668493150684928</v>
      </c>
      <c r="O96" s="47">
        <f t="shared" ca="1" si="131"/>
        <v>0.48904109589041095</v>
      </c>
      <c r="P96" s="47">
        <f t="shared" ca="1" si="131"/>
        <v>0.48189041095890406</v>
      </c>
      <c r="Q96" s="47">
        <f t="shared" ca="1" si="131"/>
        <v>0.47424657534246573</v>
      </c>
      <c r="R96" s="47">
        <f t="shared" ca="1" si="131"/>
        <v>0.46684931506849314</v>
      </c>
      <c r="S96" s="47">
        <f t="shared" ca="1" si="131"/>
        <v>0.45920547945205475</v>
      </c>
      <c r="T96" s="47">
        <f t="shared" ca="1" si="131"/>
        <v>0.43989041095890413</v>
      </c>
      <c r="U96" s="47">
        <f t="shared" ca="1" si="131"/>
        <v>0.41950684931506849</v>
      </c>
      <c r="V96" s="47">
        <f t="shared" ca="1" si="131"/>
        <v>0.3991232876712329</v>
      </c>
      <c r="W96" s="47">
        <f t="shared" ca="1" si="131"/>
        <v>0.37939726027397258</v>
      </c>
      <c r="X96" s="47">
        <f t="shared" ca="1" si="131"/>
        <v>0.35901369863013699</v>
      </c>
      <c r="Y96" s="47">
        <f t="shared" ca="1" si="131"/>
        <v>0.33928767123287668</v>
      </c>
      <c r="Z96" s="48">
        <f t="shared" ca="1" si="131"/>
        <v>0.31890410958904108</v>
      </c>
      <c r="AA96" s="46">
        <f t="shared" ca="1" si="131"/>
        <v>0.29852054794520544</v>
      </c>
      <c r="AB96" s="47">
        <f t="shared" ca="1" si="131"/>
        <v>0.2801095890410959</v>
      </c>
      <c r="AC96" s="47">
        <f t="shared" ca="1" si="131"/>
        <v>0.25972602739726025</v>
      </c>
      <c r="AD96" s="47">
        <f t="shared" ca="1" si="131"/>
        <v>0.24</v>
      </c>
      <c r="AE96" s="47">
        <f t="shared" ca="1" si="131"/>
        <v>0.21961643835616437</v>
      </c>
      <c r="AF96" s="47">
        <f t="shared" ca="1" si="131"/>
        <v>0.19989041095890409</v>
      </c>
      <c r="AG96" s="47">
        <f t="shared" ca="1" si="131"/>
        <v>0.1795068493150685</v>
      </c>
      <c r="AH96" s="47">
        <f t="shared" ca="1" si="131"/>
        <v>0.15912328767123288</v>
      </c>
      <c r="AI96" s="47">
        <f t="shared" ca="1" si="131"/>
        <v>0.13939726027397259</v>
      </c>
      <c r="AJ96" s="47">
        <f t="shared" ca="1" si="131"/>
        <v>0.11901369863013699</v>
      </c>
      <c r="AK96" s="47">
        <f t="shared" ca="1" si="131"/>
        <v>9.9287671232876712E-2</v>
      </c>
      <c r="AL96" s="47">
        <f t="shared" ca="1" si="131"/>
        <v>7.8904109589041094E-2</v>
      </c>
      <c r="AM96" s="51"/>
    </row>
    <row r="97" spans="1:39" ht="15" customHeight="1" x14ac:dyDescent="0.25">
      <c r="A97" s="250"/>
      <c r="B97" s="214"/>
      <c r="C97" s="214"/>
      <c r="D97" s="53" t="s">
        <v>21</v>
      </c>
      <c r="E97" s="38">
        <f ca="1">IF(E$91="","",E91*E96)</f>
        <v>0</v>
      </c>
      <c r="F97" s="38">
        <f t="shared" ref="F97:AL97" ca="1" si="132">IF(F$91="","",F91*F96)</f>
        <v>0</v>
      </c>
      <c r="G97" s="38">
        <f t="shared" ca="1" si="132"/>
        <v>0</v>
      </c>
      <c r="H97" s="38">
        <f t="shared" ca="1" si="132"/>
        <v>0</v>
      </c>
      <c r="I97" s="38">
        <f t="shared" ca="1" si="132"/>
        <v>0</v>
      </c>
      <c r="J97" s="38">
        <f t="shared" ca="1" si="132"/>
        <v>0</v>
      </c>
      <c r="K97" s="38">
        <f t="shared" ca="1" si="132"/>
        <v>0</v>
      </c>
      <c r="L97" s="38">
        <f t="shared" ca="1" si="132"/>
        <v>0</v>
      </c>
      <c r="M97" s="38">
        <f t="shared" ca="1" si="132"/>
        <v>0</v>
      </c>
      <c r="N97" s="38">
        <f t="shared" ca="1" si="132"/>
        <v>0</v>
      </c>
      <c r="O97" s="38">
        <f t="shared" ca="1" si="132"/>
        <v>0</v>
      </c>
      <c r="P97" s="38">
        <f t="shared" ca="1" si="132"/>
        <v>0</v>
      </c>
      <c r="Q97" s="38">
        <f t="shared" ca="1" si="132"/>
        <v>0</v>
      </c>
      <c r="R97" s="38">
        <f t="shared" ca="1" si="132"/>
        <v>0</v>
      </c>
      <c r="S97" s="38">
        <f t="shared" ca="1" si="132"/>
        <v>0</v>
      </c>
      <c r="T97" s="38">
        <f t="shared" ca="1" si="132"/>
        <v>0</v>
      </c>
      <c r="U97" s="38">
        <f t="shared" ca="1" si="132"/>
        <v>0</v>
      </c>
      <c r="V97" s="38">
        <f t="shared" ca="1" si="132"/>
        <v>0</v>
      </c>
      <c r="W97" s="38">
        <f t="shared" ca="1" si="132"/>
        <v>0</v>
      </c>
      <c r="X97" s="38">
        <f t="shared" ca="1" si="132"/>
        <v>0</v>
      </c>
      <c r="Y97" s="38">
        <f t="shared" ca="1" si="132"/>
        <v>0</v>
      </c>
      <c r="Z97" s="38">
        <f t="shared" ca="1" si="132"/>
        <v>0</v>
      </c>
      <c r="AA97" s="38">
        <f t="shared" ca="1" si="132"/>
        <v>0</v>
      </c>
      <c r="AB97" s="38">
        <f t="shared" ca="1" si="132"/>
        <v>0</v>
      </c>
      <c r="AC97" s="38">
        <f t="shared" ca="1" si="132"/>
        <v>0</v>
      </c>
      <c r="AD97" s="38">
        <f t="shared" ca="1" si="132"/>
        <v>0</v>
      </c>
      <c r="AE97" s="38">
        <f t="shared" ca="1" si="132"/>
        <v>0</v>
      </c>
      <c r="AF97" s="38">
        <f t="shared" ca="1" si="132"/>
        <v>0</v>
      </c>
      <c r="AG97" s="38">
        <f t="shared" ca="1" si="132"/>
        <v>0</v>
      </c>
      <c r="AH97" s="38">
        <f t="shared" ca="1" si="132"/>
        <v>0</v>
      </c>
      <c r="AI97" s="38">
        <f t="shared" ca="1" si="132"/>
        <v>0</v>
      </c>
      <c r="AJ97" s="38">
        <f t="shared" ca="1" si="132"/>
        <v>0</v>
      </c>
      <c r="AK97" s="38">
        <f t="shared" ca="1" si="132"/>
        <v>0</v>
      </c>
      <c r="AL97" s="38">
        <f t="shared" ca="1" si="132"/>
        <v>0</v>
      </c>
      <c r="AM97" s="51"/>
    </row>
    <row r="98" spans="1:39" ht="15" customHeight="1" x14ac:dyDescent="0.25">
      <c r="A98" s="250"/>
      <c r="B98" s="214"/>
      <c r="C98" s="214"/>
      <c r="D98" s="53" t="s">
        <v>15</v>
      </c>
      <c r="E98" s="38">
        <f ca="1">IF(E87="","",E87+E97)</f>
        <v>0</v>
      </c>
      <c r="F98" s="39">
        <f ca="1">IF(F87="","",F87+F97)</f>
        <v>0</v>
      </c>
      <c r="G98" s="39">
        <f ca="1">IF(G87="","",G87+G97)</f>
        <v>0</v>
      </c>
      <c r="H98" s="39">
        <f t="shared" ref="H98" ca="1" si="133">IF(H87="","",H87+H97)</f>
        <v>0</v>
      </c>
      <c r="I98" s="39">
        <f t="shared" ref="I98" ca="1" si="134">IF(I87="","",I87+I97)</f>
        <v>0</v>
      </c>
      <c r="J98" s="39">
        <f t="shared" ref="J98" ca="1" si="135">IF(J87="","",J87+J97)</f>
        <v>0</v>
      </c>
      <c r="K98" s="39">
        <f t="shared" ref="K98" ca="1" si="136">IF(K87="","",K87+K97)</f>
        <v>0</v>
      </c>
      <c r="L98" s="39">
        <f t="shared" ref="L98" ca="1" si="137">IF(L87="","",L87+L97)</f>
        <v>0</v>
      </c>
      <c r="M98" s="39">
        <f t="shared" ref="M98" ca="1" si="138">IF(M87="","",M87+M97)</f>
        <v>0</v>
      </c>
      <c r="N98" s="40">
        <f t="shared" ref="N98" ca="1" si="139">IF(N87="","",N87+N97)</f>
        <v>0</v>
      </c>
      <c r="O98" s="39">
        <f t="shared" ref="O98" ca="1" si="140">IF(O87="","",O87+O97)</f>
        <v>0</v>
      </c>
      <c r="P98" s="39">
        <f t="shared" ref="P98" ca="1" si="141">IF(P87="","",P87+P97)</f>
        <v>0</v>
      </c>
      <c r="Q98" s="39">
        <f t="shared" ref="Q98" ca="1" si="142">IF(Q87="","",Q87+Q97)</f>
        <v>0</v>
      </c>
      <c r="R98" s="39">
        <f t="shared" ref="R98" ca="1" si="143">IF(R87="","",R87+R97)</f>
        <v>0</v>
      </c>
      <c r="S98" s="39">
        <f t="shared" ref="S98" ca="1" si="144">IF(S87="","",S87+S97)</f>
        <v>0</v>
      </c>
      <c r="T98" s="39">
        <f t="shared" ref="T98" ca="1" si="145">IF(T87="","",T87+T97)</f>
        <v>0</v>
      </c>
      <c r="U98" s="39">
        <f t="shared" ref="U98" ca="1" si="146">IF(U87="","",U87+U97)</f>
        <v>0</v>
      </c>
      <c r="V98" s="39">
        <f t="shared" ref="V98" ca="1" si="147">IF(V87="","",V87+V97)</f>
        <v>0</v>
      </c>
      <c r="W98" s="39">
        <f t="shared" ref="W98" ca="1" si="148">IF(W87="","",W87+W97)</f>
        <v>0</v>
      </c>
      <c r="X98" s="39">
        <f t="shared" ref="X98" ca="1" si="149">IF(X87="","",X87+X97)</f>
        <v>0</v>
      </c>
      <c r="Y98" s="39">
        <f t="shared" ref="Y98" ca="1" si="150">IF(Y87="","",Y87+Y97)</f>
        <v>0</v>
      </c>
      <c r="Z98" s="40">
        <f t="shared" ref="Z98" ca="1" si="151">IF(Z87="","",Z87+Z97)</f>
        <v>0</v>
      </c>
      <c r="AA98" s="38">
        <f t="shared" ref="AA98" ca="1" si="152">IF(AA87="","",AA87+AA97)</f>
        <v>0</v>
      </c>
      <c r="AB98" s="39">
        <f t="shared" ref="AB98" ca="1" si="153">IF(AB87="","",AB87+AB97)</f>
        <v>0</v>
      </c>
      <c r="AC98" s="39">
        <f t="shared" ref="AC98" ca="1" si="154">IF(AC87="","",AC87+AC97)</f>
        <v>0</v>
      </c>
      <c r="AD98" s="39">
        <f t="shared" ref="AD98" ca="1" si="155">IF(AD87="","",AD87+AD97)</f>
        <v>0</v>
      </c>
      <c r="AE98" s="39">
        <f t="shared" ref="AE98" ca="1" si="156">IF(AE87="","",AE87+AE97)</f>
        <v>0</v>
      </c>
      <c r="AF98" s="39">
        <f t="shared" ref="AF98" ca="1" si="157">IF(AF87="","",AF87+AF97)</f>
        <v>0</v>
      </c>
      <c r="AG98" s="39">
        <f t="shared" ref="AG98" ca="1" si="158">IF(AG87="","",AG87+AG97)</f>
        <v>0</v>
      </c>
      <c r="AH98" s="39">
        <f t="shared" ref="AH98" ca="1" si="159">IF(AH87="","",AH87+AH97)</f>
        <v>0</v>
      </c>
      <c r="AI98" s="39">
        <f t="shared" ref="AI98" ca="1" si="160">IF(AI87="","",AI87+AI97)</f>
        <v>0</v>
      </c>
      <c r="AJ98" s="39">
        <f t="shared" ref="AJ98" ca="1" si="161">IF(AJ87="","",AJ87+AJ97)</f>
        <v>0</v>
      </c>
      <c r="AK98" s="39">
        <f t="shared" ref="AK98" ca="1" si="162">IF(AK87="","",AK87+AK97)</f>
        <v>0</v>
      </c>
      <c r="AL98" s="39">
        <f t="shared" ref="AL98" ca="1" si="163">IF(AL87="","",AL87+AL97)</f>
        <v>0</v>
      </c>
      <c r="AM98" s="51"/>
    </row>
    <row r="99" spans="1:39" ht="15" customHeight="1" x14ac:dyDescent="0.25">
      <c r="A99" s="250"/>
      <c r="B99" s="214"/>
      <c r="C99" s="214"/>
      <c r="D99" s="53" t="s">
        <v>16</v>
      </c>
      <c r="E99" s="44">
        <f t="shared" ref="E99:AL99" ca="1" si="164">IF(E91="","",E91+E97)</f>
        <v>0</v>
      </c>
      <c r="F99">
        <f t="shared" ca="1" si="164"/>
        <v>0</v>
      </c>
      <c r="G99">
        <f t="shared" ca="1" si="164"/>
        <v>0</v>
      </c>
      <c r="H99">
        <f t="shared" ca="1" si="164"/>
        <v>0</v>
      </c>
      <c r="I99">
        <f t="shared" ca="1" si="164"/>
        <v>0</v>
      </c>
      <c r="J99">
        <f t="shared" ca="1" si="164"/>
        <v>0</v>
      </c>
      <c r="K99">
        <f t="shared" ca="1" si="164"/>
        <v>0</v>
      </c>
      <c r="L99">
        <f t="shared" ca="1" si="164"/>
        <v>0</v>
      </c>
      <c r="M99">
        <f t="shared" ca="1" si="164"/>
        <v>0</v>
      </c>
      <c r="N99" s="45">
        <f t="shared" ca="1" si="164"/>
        <v>0</v>
      </c>
      <c r="O99">
        <f t="shared" ca="1" si="164"/>
        <v>0</v>
      </c>
      <c r="P99">
        <f t="shared" ca="1" si="164"/>
        <v>0</v>
      </c>
      <c r="Q99">
        <f t="shared" ca="1" si="164"/>
        <v>0</v>
      </c>
      <c r="R99">
        <f t="shared" ca="1" si="164"/>
        <v>0</v>
      </c>
      <c r="S99">
        <f t="shared" ca="1" si="164"/>
        <v>0</v>
      </c>
      <c r="T99">
        <f t="shared" ca="1" si="164"/>
        <v>0</v>
      </c>
      <c r="U99">
        <f t="shared" ca="1" si="164"/>
        <v>0</v>
      </c>
      <c r="V99">
        <f t="shared" ca="1" si="164"/>
        <v>0</v>
      </c>
      <c r="W99">
        <f t="shared" ca="1" si="164"/>
        <v>0</v>
      </c>
      <c r="X99">
        <f t="shared" ca="1" si="164"/>
        <v>0</v>
      </c>
      <c r="Y99">
        <f t="shared" ca="1" si="164"/>
        <v>0</v>
      </c>
      <c r="Z99" s="45">
        <f t="shared" ca="1" si="164"/>
        <v>0</v>
      </c>
      <c r="AA99" s="44">
        <f t="shared" ca="1" si="164"/>
        <v>0</v>
      </c>
      <c r="AB99">
        <f t="shared" ca="1" si="164"/>
        <v>0</v>
      </c>
      <c r="AC99">
        <f t="shared" ca="1" si="164"/>
        <v>0</v>
      </c>
      <c r="AD99">
        <f t="shared" ca="1" si="164"/>
        <v>0</v>
      </c>
      <c r="AE99">
        <f t="shared" ca="1" si="164"/>
        <v>0</v>
      </c>
      <c r="AF99">
        <f t="shared" ca="1" si="164"/>
        <v>0</v>
      </c>
      <c r="AG99">
        <f t="shared" ca="1" si="164"/>
        <v>0</v>
      </c>
      <c r="AH99">
        <f t="shared" ca="1" si="164"/>
        <v>0</v>
      </c>
      <c r="AI99">
        <f t="shared" ca="1" si="164"/>
        <v>0</v>
      </c>
      <c r="AJ99">
        <f t="shared" ca="1" si="164"/>
        <v>0</v>
      </c>
      <c r="AK99">
        <f t="shared" ca="1" si="164"/>
        <v>0</v>
      </c>
      <c r="AL99">
        <f t="shared" ca="1" si="164"/>
        <v>0</v>
      </c>
      <c r="AM99" s="51"/>
    </row>
    <row r="100" spans="1:39" ht="15.75" customHeight="1" x14ac:dyDescent="0.25">
      <c r="A100" s="250"/>
      <c r="B100" s="214"/>
      <c r="C100" s="214"/>
      <c r="D100" s="50" t="s">
        <v>8</v>
      </c>
      <c r="E100" s="227">
        <f>SUMIFS(Katsayilar!$C$2:$C$50,Katsayilar!$A$2:$A$50,"&lt;="&amp;DATE(YEAR(E84),MONTH(E84),1),Katsayilar!$B$2:$B$50,"&gt;="&amp;DATE(YEAR(E84),MONTH(E84),1))</f>
        <v>0.43368400000000001</v>
      </c>
      <c r="F100" s="228"/>
      <c r="G100" s="228"/>
      <c r="H100" s="228"/>
      <c r="I100" s="228">
        <f>SUMIFS(Katsayilar!$C$2:$C$50,Katsayilar!$A$2:$A$50,"&lt;="&amp;DATE(YEAR(I84),MONTH(I84),1),Katsayilar!$B$2:$B$50,"&gt;="&amp;DATE(YEAR(I84),MONTH(I84),1))</f>
        <v>0.50979600000000003</v>
      </c>
      <c r="J100" s="228"/>
      <c r="K100" s="228"/>
      <c r="L100" s="228"/>
      <c r="M100" s="228"/>
      <c r="N100" s="229"/>
      <c r="O100" s="230">
        <f>SUMIFS(Katsayilar!$C$2:$C$50,Katsayilar!$A$2:$A$50,"&lt;="&amp;DATE(YEAR(O84),MONTH(O84),1),Katsayilar!$B$2:$B$50,"&gt;="&amp;DATE(YEAR(O84),MONTH(O84),1))</f>
        <v>0.76087099999999996</v>
      </c>
      <c r="P100" s="228"/>
      <c r="Q100" s="228"/>
      <c r="R100" s="228"/>
      <c r="S100" s="228"/>
      <c r="T100" s="228"/>
      <c r="U100" s="228">
        <f>SUMIFS(Katsayilar!$C$2:$C$50,Katsayilar!$A$2:$A$50,"&lt;="&amp;DATE(YEAR(U84),MONTH(U84),1),Katsayilar!$B$2:$B$50,"&gt;="&amp;DATE(YEAR(U84),MONTH(U84),1))</f>
        <v>0.90779600000000005</v>
      </c>
      <c r="V100" s="228"/>
      <c r="W100" s="228"/>
      <c r="X100" s="228"/>
      <c r="Y100" s="228"/>
      <c r="Z100" s="229"/>
      <c r="AA100" s="227">
        <f>SUMIFS(Katsayilar!$C$2:$C$50,Katsayilar!$A$2:$A$50,"&lt;="&amp;DATE(YEAR(AA84),MONTH(AA84),1),Katsayilar!$B$2:$B$50,"&gt;="&amp;DATE(YEAR(AA84),MONTH(AA84),1))</f>
        <v>1.012556</v>
      </c>
      <c r="AB100" s="228"/>
      <c r="AC100" s="228"/>
      <c r="AD100" s="228"/>
      <c r="AE100" s="228"/>
      <c r="AF100" s="228"/>
      <c r="AG100" s="228">
        <f>SUMIFS(Katsayilar!$C$2:$C$50,Katsayilar!$A$2:$A$50,"&lt;="&amp;DATE(YEAR(AG84),MONTH(AG84),1),Katsayilar!$B$2:$B$50,"&gt;="&amp;DATE(YEAR(AG84),MONTH(AG84),1))</f>
        <v>1.1702109999999999</v>
      </c>
      <c r="AH100" s="228"/>
      <c r="AI100" s="228"/>
      <c r="AJ100" s="228"/>
      <c r="AK100" s="228"/>
      <c r="AL100" s="231"/>
      <c r="AM100" s="51"/>
    </row>
    <row r="101" spans="1:39" ht="15.75" customHeight="1" x14ac:dyDescent="0.25">
      <c r="A101" s="250"/>
      <c r="B101" s="214"/>
      <c r="C101" s="214"/>
      <c r="D101" s="50" t="s">
        <v>17</v>
      </c>
      <c r="E101" s="216">
        <f>SUM(E87:H87)</f>
        <v>0</v>
      </c>
      <c r="F101" s="217"/>
      <c r="G101" s="217"/>
      <c r="H101" s="217"/>
      <c r="I101" s="220">
        <f>SUM(I87:N87)</f>
        <v>0</v>
      </c>
      <c r="J101" s="217"/>
      <c r="K101" s="217"/>
      <c r="L101" s="217"/>
      <c r="M101" s="217"/>
      <c r="N101" s="221"/>
      <c r="O101" s="223">
        <f t="shared" ref="O101:O105" si="165">SUM(O87:T87)</f>
        <v>0</v>
      </c>
      <c r="P101" s="217"/>
      <c r="Q101" s="217"/>
      <c r="R101" s="217"/>
      <c r="S101" s="217"/>
      <c r="T101" s="217"/>
      <c r="U101" s="220">
        <f t="shared" ref="U101:U105" si="166">SUM(U87:Z87)</f>
        <v>0</v>
      </c>
      <c r="V101" s="217"/>
      <c r="W101" s="217"/>
      <c r="X101" s="217"/>
      <c r="Y101" s="217"/>
      <c r="Z101" s="221"/>
      <c r="AA101" s="216">
        <f t="shared" ref="AA101:AA105" si="167">SUM(AA87:AF87)</f>
        <v>0</v>
      </c>
      <c r="AB101" s="217"/>
      <c r="AC101" s="217"/>
      <c r="AD101" s="217"/>
      <c r="AE101" s="217"/>
      <c r="AF101" s="217"/>
      <c r="AG101" s="220">
        <f t="shared" ref="AG101:AG105" si="168">SUM(AG87:AL87)</f>
        <v>0</v>
      </c>
      <c r="AH101" s="217"/>
      <c r="AI101" s="217"/>
      <c r="AJ101" s="217"/>
      <c r="AK101" s="217"/>
      <c r="AL101" s="222"/>
      <c r="AM101" s="49">
        <f>SUM(E101:AL101)</f>
        <v>0</v>
      </c>
    </row>
    <row r="102" spans="1:39" ht="15.75" customHeight="1" x14ac:dyDescent="0.25">
      <c r="A102" s="250"/>
      <c r="B102" s="214"/>
      <c r="C102" s="214"/>
      <c r="D102" s="50" t="s">
        <v>51</v>
      </c>
      <c r="E102" s="216">
        <f>SUM(E88:H88)</f>
        <v>0</v>
      </c>
      <c r="F102" s="217"/>
      <c r="G102" s="217"/>
      <c r="H102" s="217"/>
      <c r="I102" s="220">
        <f t="shared" ref="I102:I105" si="169">SUM(I88:N88)</f>
        <v>0</v>
      </c>
      <c r="J102" s="217"/>
      <c r="K102" s="217"/>
      <c r="L102" s="217"/>
      <c r="M102" s="217"/>
      <c r="N102" s="221"/>
      <c r="O102" s="223">
        <f t="shared" si="165"/>
        <v>0</v>
      </c>
      <c r="P102" s="217"/>
      <c r="Q102" s="217"/>
      <c r="R102" s="217"/>
      <c r="S102" s="217"/>
      <c r="T102" s="217"/>
      <c r="U102" s="220">
        <f t="shared" si="166"/>
        <v>0</v>
      </c>
      <c r="V102" s="217"/>
      <c r="W102" s="217"/>
      <c r="X102" s="217"/>
      <c r="Y102" s="217"/>
      <c r="Z102" s="221"/>
      <c r="AA102" s="216">
        <f t="shared" si="167"/>
        <v>0</v>
      </c>
      <c r="AB102" s="217"/>
      <c r="AC102" s="217"/>
      <c r="AD102" s="217"/>
      <c r="AE102" s="217"/>
      <c r="AF102" s="217"/>
      <c r="AG102" s="220">
        <f t="shared" si="168"/>
        <v>0</v>
      </c>
      <c r="AH102" s="217"/>
      <c r="AI102" s="217"/>
      <c r="AJ102" s="217"/>
      <c r="AK102" s="217"/>
      <c r="AL102" s="222"/>
      <c r="AM102" s="49">
        <f t="shared" ref="AM102:AM108" si="170">SUM(E102:AL102)</f>
        <v>0</v>
      </c>
    </row>
    <row r="103" spans="1:39" ht="15.75" customHeight="1" x14ac:dyDescent="0.25">
      <c r="A103" s="250"/>
      <c r="B103" s="214"/>
      <c r="C103" s="214"/>
      <c r="D103" s="50" t="s">
        <v>18</v>
      </c>
      <c r="E103" s="216">
        <f t="shared" ref="E103:E105" si="171">SUM(E89:H89)</f>
        <v>0</v>
      </c>
      <c r="F103" s="217"/>
      <c r="G103" s="217"/>
      <c r="H103" s="217"/>
      <c r="I103" s="220">
        <f t="shared" si="169"/>
        <v>0</v>
      </c>
      <c r="J103" s="217"/>
      <c r="K103" s="217"/>
      <c r="L103" s="217"/>
      <c r="M103" s="217"/>
      <c r="N103" s="221"/>
      <c r="O103" s="223">
        <f t="shared" si="165"/>
        <v>0</v>
      </c>
      <c r="P103" s="217"/>
      <c r="Q103" s="217"/>
      <c r="R103" s="217"/>
      <c r="S103" s="217"/>
      <c r="T103" s="217"/>
      <c r="U103" s="220">
        <f t="shared" si="166"/>
        <v>0</v>
      </c>
      <c r="V103" s="217"/>
      <c r="W103" s="217"/>
      <c r="X103" s="217"/>
      <c r="Y103" s="217"/>
      <c r="Z103" s="221"/>
      <c r="AA103" s="216">
        <f t="shared" si="167"/>
        <v>0</v>
      </c>
      <c r="AB103" s="217"/>
      <c r="AC103" s="217"/>
      <c r="AD103" s="217"/>
      <c r="AE103" s="217"/>
      <c r="AF103" s="217"/>
      <c r="AG103" s="220">
        <f t="shared" si="168"/>
        <v>0</v>
      </c>
      <c r="AH103" s="217"/>
      <c r="AI103" s="217"/>
      <c r="AJ103" s="217"/>
      <c r="AK103" s="217"/>
      <c r="AL103" s="222"/>
      <c r="AM103" s="49">
        <f t="shared" si="170"/>
        <v>0</v>
      </c>
    </row>
    <row r="104" spans="1:39" ht="15.75" customHeight="1" x14ac:dyDescent="0.25">
      <c r="A104" s="250"/>
      <c r="B104" s="214"/>
      <c r="C104" s="214"/>
      <c r="D104" s="50" t="s">
        <v>9</v>
      </c>
      <c r="E104" s="216">
        <f t="shared" si="171"/>
        <v>0</v>
      </c>
      <c r="F104" s="217"/>
      <c r="G104" s="217"/>
      <c r="H104" s="217"/>
      <c r="I104" s="220">
        <f t="shared" si="169"/>
        <v>0</v>
      </c>
      <c r="J104" s="217"/>
      <c r="K104" s="217"/>
      <c r="L104" s="217"/>
      <c r="M104" s="217"/>
      <c r="N104" s="221"/>
      <c r="O104" s="223">
        <f t="shared" si="165"/>
        <v>0</v>
      </c>
      <c r="P104" s="217"/>
      <c r="Q104" s="217"/>
      <c r="R104" s="217"/>
      <c r="S104" s="217"/>
      <c r="T104" s="217"/>
      <c r="U104" s="220">
        <f t="shared" si="166"/>
        <v>0</v>
      </c>
      <c r="V104" s="217"/>
      <c r="W104" s="217"/>
      <c r="X104" s="217"/>
      <c r="Y104" s="217"/>
      <c r="Z104" s="221"/>
      <c r="AA104" s="216">
        <f t="shared" si="167"/>
        <v>0</v>
      </c>
      <c r="AB104" s="217"/>
      <c r="AC104" s="217"/>
      <c r="AD104" s="217"/>
      <c r="AE104" s="217"/>
      <c r="AF104" s="217"/>
      <c r="AG104" s="220">
        <f t="shared" si="168"/>
        <v>0</v>
      </c>
      <c r="AH104" s="217"/>
      <c r="AI104" s="217"/>
      <c r="AJ104" s="217"/>
      <c r="AK104" s="217"/>
      <c r="AL104" s="222"/>
      <c r="AM104" s="49">
        <f t="shared" si="170"/>
        <v>0</v>
      </c>
    </row>
    <row r="105" spans="1:39" ht="15.75" customHeight="1" x14ac:dyDescent="0.25">
      <c r="A105" s="250"/>
      <c r="B105" s="214"/>
      <c r="C105" s="214"/>
      <c r="D105" s="50" t="s">
        <v>19</v>
      </c>
      <c r="E105" s="216">
        <f t="shared" si="171"/>
        <v>0</v>
      </c>
      <c r="F105" s="217"/>
      <c r="G105" s="217"/>
      <c r="H105" s="217"/>
      <c r="I105" s="220">
        <f t="shared" si="169"/>
        <v>0</v>
      </c>
      <c r="J105" s="217"/>
      <c r="K105" s="217"/>
      <c r="L105" s="217"/>
      <c r="M105" s="217"/>
      <c r="N105" s="221"/>
      <c r="O105" s="223">
        <f t="shared" si="165"/>
        <v>0</v>
      </c>
      <c r="P105" s="217"/>
      <c r="Q105" s="217"/>
      <c r="R105" s="217"/>
      <c r="S105" s="217"/>
      <c r="T105" s="217"/>
      <c r="U105" s="220">
        <f t="shared" si="166"/>
        <v>0</v>
      </c>
      <c r="V105" s="217"/>
      <c r="W105" s="217"/>
      <c r="X105" s="217"/>
      <c r="Y105" s="217"/>
      <c r="Z105" s="221"/>
      <c r="AA105" s="216">
        <f t="shared" si="167"/>
        <v>0</v>
      </c>
      <c r="AB105" s="217"/>
      <c r="AC105" s="217"/>
      <c r="AD105" s="217"/>
      <c r="AE105" s="217"/>
      <c r="AF105" s="217"/>
      <c r="AG105" s="220">
        <f t="shared" si="168"/>
        <v>0</v>
      </c>
      <c r="AH105" s="217"/>
      <c r="AI105" s="217"/>
      <c r="AJ105" s="217"/>
      <c r="AK105" s="217"/>
      <c r="AL105" s="222"/>
      <c r="AM105" s="49">
        <f t="shared" si="170"/>
        <v>0</v>
      </c>
    </row>
    <row r="106" spans="1:39" ht="15.75" customHeight="1" x14ac:dyDescent="0.25">
      <c r="A106" s="250"/>
      <c r="B106" s="214"/>
      <c r="C106" s="214"/>
      <c r="D106" s="50" t="s">
        <v>21</v>
      </c>
      <c r="E106" s="216">
        <f ca="1">SUM(E97:H97)</f>
        <v>0</v>
      </c>
      <c r="F106" s="217"/>
      <c r="G106" s="217"/>
      <c r="H106" s="217"/>
      <c r="I106" s="220">
        <f ca="1">SUM(I97:N97)</f>
        <v>0</v>
      </c>
      <c r="J106" s="217"/>
      <c r="K106" s="217"/>
      <c r="L106" s="217"/>
      <c r="M106" s="217"/>
      <c r="N106" s="221"/>
      <c r="O106" s="223">
        <f ca="1">SUM(O97:T97)</f>
        <v>0</v>
      </c>
      <c r="P106" s="217"/>
      <c r="Q106" s="217"/>
      <c r="R106" s="217"/>
      <c r="S106" s="217"/>
      <c r="T106" s="217"/>
      <c r="U106" s="220">
        <f ca="1">SUM(U97:Z97)</f>
        <v>0</v>
      </c>
      <c r="V106" s="217"/>
      <c r="W106" s="217"/>
      <c r="X106" s="217"/>
      <c r="Y106" s="217"/>
      <c r="Z106" s="221"/>
      <c r="AA106" s="216">
        <f ca="1">SUM(AA97:AF97)</f>
        <v>0</v>
      </c>
      <c r="AB106" s="217"/>
      <c r="AC106" s="217"/>
      <c r="AD106" s="217"/>
      <c r="AE106" s="217"/>
      <c r="AF106" s="217"/>
      <c r="AG106" s="220">
        <f ca="1">SUM(AG97:AL97)</f>
        <v>0</v>
      </c>
      <c r="AH106" s="217"/>
      <c r="AI106" s="217"/>
      <c r="AJ106" s="217"/>
      <c r="AK106" s="217"/>
      <c r="AL106" s="222"/>
      <c r="AM106" s="49">
        <f t="shared" ca="1" si="170"/>
        <v>0</v>
      </c>
    </row>
    <row r="107" spans="1:39" ht="15.75" customHeight="1" x14ac:dyDescent="0.25">
      <c r="A107" s="250"/>
      <c r="B107" s="214"/>
      <c r="C107" s="214"/>
      <c r="D107" s="50" t="s">
        <v>15</v>
      </c>
      <c r="E107" s="216">
        <f t="shared" ref="E107:E108" ca="1" si="172">SUM(E98:H98)</f>
        <v>0</v>
      </c>
      <c r="F107" s="217"/>
      <c r="G107" s="217"/>
      <c r="H107" s="217"/>
      <c r="I107" s="220">
        <f t="shared" ref="I107:I108" ca="1" si="173">SUM(I98:N98)</f>
        <v>0</v>
      </c>
      <c r="J107" s="217"/>
      <c r="K107" s="217"/>
      <c r="L107" s="217"/>
      <c r="M107" s="217"/>
      <c r="N107" s="221"/>
      <c r="O107" s="223">
        <f t="shared" ref="O107:O108" ca="1" si="174">SUM(O98:T98)</f>
        <v>0</v>
      </c>
      <c r="P107" s="217"/>
      <c r="Q107" s="217"/>
      <c r="R107" s="217"/>
      <c r="S107" s="217"/>
      <c r="T107" s="217"/>
      <c r="U107" s="220">
        <f t="shared" ref="U107:U108" ca="1" si="175">SUM(U98:Z98)</f>
        <v>0</v>
      </c>
      <c r="V107" s="217"/>
      <c r="W107" s="217"/>
      <c r="X107" s="217"/>
      <c r="Y107" s="217"/>
      <c r="Z107" s="221"/>
      <c r="AA107" s="216">
        <f t="shared" ref="AA107:AA108" ca="1" si="176">SUM(AA98:AF98)</f>
        <v>0</v>
      </c>
      <c r="AB107" s="217"/>
      <c r="AC107" s="217"/>
      <c r="AD107" s="217"/>
      <c r="AE107" s="217"/>
      <c r="AF107" s="217"/>
      <c r="AG107" s="220">
        <f t="shared" ref="AG107:AG108" ca="1" si="177">SUM(AG98:AL98)</f>
        <v>0</v>
      </c>
      <c r="AH107" s="217"/>
      <c r="AI107" s="217"/>
      <c r="AJ107" s="217"/>
      <c r="AK107" s="217"/>
      <c r="AL107" s="222"/>
      <c r="AM107" s="49">
        <f t="shared" ca="1" si="170"/>
        <v>0</v>
      </c>
    </row>
    <row r="108" spans="1:39" ht="15.75" customHeight="1" thickBot="1" x14ac:dyDescent="0.3">
      <c r="A108" s="251"/>
      <c r="B108" s="215"/>
      <c r="C108" s="215"/>
      <c r="D108" s="54" t="s">
        <v>16</v>
      </c>
      <c r="E108" s="218">
        <f t="shared" ca="1" si="172"/>
        <v>0</v>
      </c>
      <c r="F108" s="219"/>
      <c r="G108" s="219"/>
      <c r="H108" s="219"/>
      <c r="I108" s="224">
        <f t="shared" ca="1" si="173"/>
        <v>0</v>
      </c>
      <c r="J108" s="219"/>
      <c r="K108" s="219"/>
      <c r="L108" s="219"/>
      <c r="M108" s="219"/>
      <c r="N108" s="225"/>
      <c r="O108" s="232">
        <f t="shared" ca="1" si="174"/>
        <v>0</v>
      </c>
      <c r="P108" s="219"/>
      <c r="Q108" s="219"/>
      <c r="R108" s="219"/>
      <c r="S108" s="219"/>
      <c r="T108" s="219"/>
      <c r="U108" s="224">
        <f t="shared" ca="1" si="175"/>
        <v>0</v>
      </c>
      <c r="V108" s="219"/>
      <c r="W108" s="219"/>
      <c r="X108" s="219"/>
      <c r="Y108" s="219"/>
      <c r="Z108" s="225"/>
      <c r="AA108" s="218">
        <f t="shared" ca="1" si="176"/>
        <v>0</v>
      </c>
      <c r="AB108" s="219"/>
      <c r="AC108" s="219"/>
      <c r="AD108" s="219"/>
      <c r="AE108" s="219"/>
      <c r="AF108" s="219"/>
      <c r="AG108" s="224">
        <f t="shared" ca="1" si="177"/>
        <v>0</v>
      </c>
      <c r="AH108" s="219"/>
      <c r="AI108" s="219"/>
      <c r="AJ108" s="219"/>
      <c r="AK108" s="219"/>
      <c r="AL108" s="226"/>
      <c r="AM108" s="55">
        <f t="shared" ca="1" si="170"/>
        <v>0</v>
      </c>
    </row>
    <row r="109" spans="1:39" ht="4.5" customHeight="1" x14ac:dyDescent="0.25">
      <c r="A109" s="252">
        <v>5</v>
      </c>
      <c r="B109" s="213">
        <f>'VERİ GİRİŞİ'!B16</f>
        <v>0</v>
      </c>
      <c r="C109" s="213">
        <f>'VERİ GİRİŞİ'!C16</f>
        <v>0</v>
      </c>
      <c r="D109" s="61" t="s">
        <v>50</v>
      </c>
      <c r="E109" s="62">
        <v>45016</v>
      </c>
      <c r="F109" s="63">
        <v>45044</v>
      </c>
      <c r="G109" s="63">
        <v>45047</v>
      </c>
      <c r="H109" s="63">
        <v>45078</v>
      </c>
      <c r="I109" s="63">
        <v>45108</v>
      </c>
      <c r="J109" s="63">
        <v>45139</v>
      </c>
      <c r="K109" s="63">
        <v>45170</v>
      </c>
      <c r="L109" s="63">
        <v>45200</v>
      </c>
      <c r="M109" s="63">
        <v>45231</v>
      </c>
      <c r="N109" s="64">
        <v>45261</v>
      </c>
      <c r="O109" s="65">
        <v>45292</v>
      </c>
      <c r="P109" s="63">
        <v>45323</v>
      </c>
      <c r="Q109" s="63">
        <v>45352</v>
      </c>
      <c r="R109" s="63">
        <v>45383</v>
      </c>
      <c r="S109" s="63">
        <v>45413</v>
      </c>
      <c r="T109" s="63">
        <v>45444</v>
      </c>
      <c r="U109" s="63">
        <v>45474</v>
      </c>
      <c r="V109" s="63">
        <v>45505</v>
      </c>
      <c r="W109" s="63">
        <v>45536</v>
      </c>
      <c r="X109" s="63">
        <v>45566</v>
      </c>
      <c r="Y109" s="63">
        <v>45597</v>
      </c>
      <c r="Z109" s="64">
        <v>45627</v>
      </c>
      <c r="AA109" s="62">
        <v>45658</v>
      </c>
      <c r="AB109" s="63">
        <v>45689</v>
      </c>
      <c r="AC109" s="63">
        <v>45717</v>
      </c>
      <c r="AD109" s="63">
        <v>45748</v>
      </c>
      <c r="AE109" s="63">
        <v>45778</v>
      </c>
      <c r="AF109" s="63">
        <v>45809</v>
      </c>
      <c r="AG109" s="63">
        <v>45839</v>
      </c>
      <c r="AH109" s="63">
        <v>45870</v>
      </c>
      <c r="AI109" s="63">
        <v>45901</v>
      </c>
      <c r="AJ109" s="63">
        <v>45931</v>
      </c>
      <c r="AK109" s="63">
        <v>45962</v>
      </c>
      <c r="AL109" s="66">
        <v>45992</v>
      </c>
      <c r="AM109" s="67"/>
    </row>
    <row r="110" spans="1:39" x14ac:dyDescent="0.25">
      <c r="A110" s="250"/>
      <c r="B110" s="214"/>
      <c r="C110" s="214"/>
      <c r="D110" s="50" t="s">
        <v>20</v>
      </c>
      <c r="E110" s="79">
        <f>'VERİ GİRİŞİ'!E16</f>
        <v>0</v>
      </c>
      <c r="F110" s="79">
        <f>'VERİ GİRİŞİ'!F16</f>
        <v>0</v>
      </c>
      <c r="G110" s="79">
        <f>'VERİ GİRİŞİ'!G16</f>
        <v>0</v>
      </c>
      <c r="H110" s="79">
        <f>'VERİ GİRİŞİ'!H16</f>
        <v>0</v>
      </c>
      <c r="I110" s="79">
        <f>'VERİ GİRİŞİ'!I16</f>
        <v>0</v>
      </c>
      <c r="J110" s="79">
        <f>'VERİ GİRİŞİ'!J16</f>
        <v>0</v>
      </c>
      <c r="K110" s="79">
        <f>'VERİ GİRİŞİ'!K16</f>
        <v>0</v>
      </c>
      <c r="L110" s="79">
        <f>'VERİ GİRİŞİ'!L16</f>
        <v>0</v>
      </c>
      <c r="M110" s="79">
        <f>'VERİ GİRİŞİ'!M16</f>
        <v>0</v>
      </c>
      <c r="N110" s="79">
        <f>'VERİ GİRİŞİ'!N16</f>
        <v>0</v>
      </c>
      <c r="O110" s="79">
        <f>'VERİ GİRİŞİ'!O16</f>
        <v>0</v>
      </c>
      <c r="P110" s="79">
        <f>'VERİ GİRİŞİ'!P16</f>
        <v>0</v>
      </c>
      <c r="Q110" s="79">
        <f>'VERİ GİRİŞİ'!Q16</f>
        <v>0</v>
      </c>
      <c r="R110" s="79">
        <f>'VERİ GİRİŞİ'!R16</f>
        <v>0</v>
      </c>
      <c r="S110" s="79">
        <f>'VERİ GİRİŞİ'!S16</f>
        <v>0</v>
      </c>
      <c r="T110" s="79">
        <f>'VERİ GİRİŞİ'!T16</f>
        <v>0</v>
      </c>
      <c r="U110" s="79">
        <f>'VERİ GİRİŞİ'!U16</f>
        <v>0</v>
      </c>
      <c r="V110" s="79">
        <f>'VERİ GİRİŞİ'!V16</f>
        <v>0</v>
      </c>
      <c r="W110" s="79">
        <f>'VERİ GİRİŞİ'!W16</f>
        <v>0</v>
      </c>
      <c r="X110" s="79">
        <f>'VERİ GİRİŞİ'!X16</f>
        <v>0</v>
      </c>
      <c r="Y110" s="79">
        <f>'VERİ GİRİŞİ'!Y16</f>
        <v>0</v>
      </c>
      <c r="Z110" s="79">
        <f>'VERİ GİRİŞİ'!Z16</f>
        <v>0</v>
      </c>
      <c r="AA110" s="79">
        <f>'VERİ GİRİŞİ'!AA16</f>
        <v>0</v>
      </c>
      <c r="AB110" s="79">
        <f>'VERİ GİRİŞİ'!AB16</f>
        <v>0</v>
      </c>
      <c r="AC110" s="79">
        <f>'VERİ GİRİŞİ'!AC16</f>
        <v>0</v>
      </c>
      <c r="AD110" s="79">
        <f>'VERİ GİRİŞİ'!AD16</f>
        <v>0</v>
      </c>
      <c r="AE110" s="79">
        <f>'VERİ GİRİŞİ'!AE16</f>
        <v>0</v>
      </c>
      <c r="AF110" s="79">
        <f>'VERİ GİRİŞİ'!AF16</f>
        <v>0</v>
      </c>
      <c r="AG110" s="79">
        <f>'VERİ GİRİŞİ'!AG16</f>
        <v>0</v>
      </c>
      <c r="AH110" s="79">
        <f>'VERİ GİRİŞİ'!AH16</f>
        <v>0</v>
      </c>
      <c r="AI110" s="79">
        <f>'VERİ GİRİŞİ'!AI16</f>
        <v>0</v>
      </c>
      <c r="AJ110" s="79">
        <f>'VERİ GİRİŞİ'!AJ16</f>
        <v>0</v>
      </c>
      <c r="AK110" s="79">
        <f>'VERİ GİRİŞİ'!AK16</f>
        <v>0</v>
      </c>
      <c r="AL110" s="79">
        <f>'VERİ GİRİŞİ'!AL16</f>
        <v>0</v>
      </c>
      <c r="AM110" s="52"/>
    </row>
    <row r="111" spans="1:39" ht="15" customHeight="1" x14ac:dyDescent="0.25">
      <c r="A111" s="250"/>
      <c r="B111" s="214"/>
      <c r="C111" s="214"/>
      <c r="D111" s="53" t="s">
        <v>8</v>
      </c>
      <c r="E111" s="35">
        <f>SUMIFS(Katsayilar!$C$2:$C$50,Katsayilar!$A$2:$A$50,"&lt;="&amp;DATE(YEAR(E109),MONTH(E109),1),Katsayilar!$B$2:$B$50,"&gt;="&amp;DATE(YEAR(E109),MONTH(E109),1))</f>
        <v>0.43368400000000001</v>
      </c>
      <c r="F111" s="36">
        <f>SUMIFS(Katsayilar!$C$2:$C$50,Katsayilar!$A$2:$A$50,"&lt;="&amp;DATE(YEAR(F109),MONTH(F109),1),Katsayilar!$B$2:$B$50,"&gt;="&amp;DATE(YEAR(F109),MONTH(F109),1))</f>
        <v>0.43368400000000001</v>
      </c>
      <c r="G111" s="36">
        <f>SUMIFS(Katsayilar!$C$2:$C$50,Katsayilar!$A$2:$A$50,"&lt;="&amp;DATE(YEAR(G109),MONTH(G109),1),Katsayilar!$B$2:$B$50,"&gt;="&amp;DATE(YEAR(G109),MONTH(G109),1))</f>
        <v>0.43368400000000001</v>
      </c>
      <c r="H111" s="36">
        <f>SUMIFS(Katsayilar!$C$2:$C$50,Katsayilar!$A$2:$A$50,"&lt;="&amp;DATE(YEAR(H109),MONTH(H109),1),Katsayilar!$B$2:$B$50,"&gt;="&amp;DATE(YEAR(H109),MONTH(H109),1))</f>
        <v>0.43368400000000001</v>
      </c>
      <c r="I111" s="36">
        <f>SUMIFS(Katsayilar!$C$2:$C$50,Katsayilar!$A$2:$A$50,"&lt;="&amp;DATE(YEAR(I109),MONTH(I109),1),Katsayilar!$B$2:$B$50,"&gt;="&amp;DATE(YEAR(I109),MONTH(I109),1))</f>
        <v>0.50979600000000003</v>
      </c>
      <c r="J111" s="36">
        <f>SUMIFS(Katsayilar!$C$2:$C$50,Katsayilar!$A$2:$A$50,"&lt;="&amp;DATE(YEAR(J109),MONTH(J109),1),Katsayilar!$B$2:$B$50,"&gt;="&amp;DATE(YEAR(J109),MONTH(J109),1))</f>
        <v>0.50979600000000003</v>
      </c>
      <c r="K111" s="36">
        <f>SUMIFS(Katsayilar!$C$2:$C$50,Katsayilar!$A$2:$A$50,"&lt;="&amp;DATE(YEAR(K109),MONTH(K109),1),Katsayilar!$B$2:$B$50,"&gt;="&amp;DATE(YEAR(K109),MONTH(K109),1))</f>
        <v>0.50979600000000003</v>
      </c>
      <c r="L111" s="36">
        <f>SUMIFS(Katsayilar!$C$2:$C$50,Katsayilar!$A$2:$A$50,"&lt;="&amp;DATE(YEAR(L109),MONTH(L109),1),Katsayilar!$B$2:$B$50,"&gt;="&amp;DATE(YEAR(L109),MONTH(L109),1))</f>
        <v>0.50979600000000003</v>
      </c>
      <c r="M111" s="36">
        <f>SUMIFS(Katsayilar!$C$2:$C$50,Katsayilar!$A$2:$A$50,"&lt;="&amp;DATE(YEAR(M109),MONTH(M109),1),Katsayilar!$B$2:$B$50,"&gt;="&amp;DATE(YEAR(M109),MONTH(M109),1))</f>
        <v>0.50979600000000003</v>
      </c>
      <c r="N111" s="37">
        <f>SUMIFS(Katsayilar!$C$2:$C$50,Katsayilar!$A$2:$A$50,"&lt;="&amp;DATE(YEAR(N109),MONTH(N109),1),Katsayilar!$B$2:$B$50,"&gt;="&amp;DATE(YEAR(N109),MONTH(N109),1))</f>
        <v>0.50979600000000003</v>
      </c>
      <c r="O111" s="36">
        <f>SUMIFS(Katsayilar!$C$2:$C$50,Katsayilar!$A$2:$A$50,"&lt;="&amp;DATE(YEAR(O109),MONTH(O109),1),Katsayilar!$B$2:$B$50,"&gt;="&amp;DATE(YEAR(O109),MONTH(O109),1))</f>
        <v>0.76087099999999996</v>
      </c>
      <c r="P111" s="36">
        <f>SUMIFS(Katsayilar!$C$2:$C$50,Katsayilar!$A$2:$A$50,"&lt;="&amp;DATE(YEAR(P109),MONTH(P109),1),Katsayilar!$B$2:$B$50,"&gt;="&amp;DATE(YEAR(P109),MONTH(P109),1))</f>
        <v>0.76087099999999996</v>
      </c>
      <c r="Q111" s="36">
        <f>SUMIFS(Katsayilar!$C$2:$C$50,Katsayilar!$A$2:$A$50,"&lt;="&amp;DATE(YEAR(Q109),MONTH(Q109),1),Katsayilar!$B$2:$B$50,"&gt;="&amp;DATE(YEAR(Q109),MONTH(Q109),1))</f>
        <v>0.76087099999999996</v>
      </c>
      <c r="R111" s="36">
        <f>SUMIFS(Katsayilar!$C$2:$C$50,Katsayilar!$A$2:$A$50,"&lt;="&amp;DATE(YEAR(R109),MONTH(R109),1),Katsayilar!$B$2:$B$50,"&gt;="&amp;DATE(YEAR(R109),MONTH(R109),1))</f>
        <v>0.76087099999999996</v>
      </c>
      <c r="S111" s="36">
        <f>SUMIFS(Katsayilar!$C$2:$C$50,Katsayilar!$A$2:$A$50,"&lt;="&amp;DATE(YEAR(S109),MONTH(S109),1),Katsayilar!$B$2:$B$50,"&gt;="&amp;DATE(YEAR(S109),MONTH(S109),1))</f>
        <v>0.76087099999999996</v>
      </c>
      <c r="T111" s="36">
        <f>SUMIFS(Katsayilar!$C$2:$C$50,Katsayilar!$A$2:$A$50,"&lt;="&amp;DATE(YEAR(T109),MONTH(T109),1),Katsayilar!$B$2:$B$50,"&gt;="&amp;DATE(YEAR(T109),MONTH(T109),1))</f>
        <v>0.76087099999999996</v>
      </c>
      <c r="U111" s="36">
        <f>SUMIFS(Katsayilar!$C$2:$C$50,Katsayilar!$A$2:$A$50,"&lt;="&amp;DATE(YEAR(U109),MONTH(U109),1),Katsayilar!$B$2:$B$50,"&gt;="&amp;DATE(YEAR(U109),MONTH(U109),1))</f>
        <v>0.90779600000000005</v>
      </c>
      <c r="V111" s="36">
        <f>SUMIFS(Katsayilar!$C$2:$C$50,Katsayilar!$A$2:$A$50,"&lt;="&amp;DATE(YEAR(V109),MONTH(V109),1),Katsayilar!$B$2:$B$50,"&gt;="&amp;DATE(YEAR(V109),MONTH(V109),1))</f>
        <v>0.90779600000000005</v>
      </c>
      <c r="W111" s="36">
        <f>SUMIFS(Katsayilar!$C$2:$C$50,Katsayilar!$A$2:$A$50,"&lt;="&amp;DATE(YEAR(W109),MONTH(W109),1),Katsayilar!$B$2:$B$50,"&gt;="&amp;DATE(YEAR(W109),MONTH(W109),1))</f>
        <v>0.90779600000000005</v>
      </c>
      <c r="X111" s="36">
        <f>SUMIFS(Katsayilar!$C$2:$C$50,Katsayilar!$A$2:$A$50,"&lt;="&amp;DATE(YEAR(X109),MONTH(X109),1),Katsayilar!$B$2:$B$50,"&gt;="&amp;DATE(YEAR(X109),MONTH(X109),1))</f>
        <v>0.90779600000000005</v>
      </c>
      <c r="Y111" s="36">
        <f>SUMIFS(Katsayilar!$C$2:$C$50,Katsayilar!$A$2:$A$50,"&lt;="&amp;DATE(YEAR(Y109),MONTH(Y109),1),Katsayilar!$B$2:$B$50,"&gt;="&amp;DATE(YEAR(Y109),MONTH(Y109),1))</f>
        <v>0.90779600000000005</v>
      </c>
      <c r="Z111" s="37">
        <f>SUMIFS(Katsayilar!$C$2:$C$50,Katsayilar!$A$2:$A$50,"&lt;="&amp;DATE(YEAR(Z109),MONTH(Z109),1),Katsayilar!$B$2:$B$50,"&gt;="&amp;DATE(YEAR(Z109),MONTH(Z109),1))</f>
        <v>0.90779600000000005</v>
      </c>
      <c r="AA111" s="35">
        <f>SUMIFS(Katsayilar!$C$2:$C$50,Katsayilar!$A$2:$A$50,"&lt;="&amp;DATE(YEAR(AA109),MONTH(AA109),1),Katsayilar!$B$2:$B$50,"&gt;="&amp;DATE(YEAR(AA109),MONTH(AA109),1))</f>
        <v>1.012556</v>
      </c>
      <c r="AB111" s="36">
        <f>SUMIFS(Katsayilar!$C$2:$C$50,Katsayilar!$A$2:$A$50,"&lt;="&amp;DATE(YEAR(AB109),MONTH(AB109),1),Katsayilar!$B$2:$B$50,"&gt;="&amp;DATE(YEAR(AB109),MONTH(AB109),1))</f>
        <v>1.012556</v>
      </c>
      <c r="AC111" s="36">
        <f>SUMIFS(Katsayilar!$C$2:$C$50,Katsayilar!$A$2:$A$50,"&lt;="&amp;DATE(YEAR(AC109),MONTH(AC109),1),Katsayilar!$B$2:$B$50,"&gt;="&amp;DATE(YEAR(AC109),MONTH(AC109),1))</f>
        <v>1.012556</v>
      </c>
      <c r="AD111" s="36">
        <f>SUMIFS(Katsayilar!$C$2:$C$50,Katsayilar!$A$2:$A$50,"&lt;="&amp;DATE(YEAR(AD109),MONTH(AD109),1),Katsayilar!$B$2:$B$50,"&gt;="&amp;DATE(YEAR(AD109),MONTH(AD109),1))</f>
        <v>1.012556</v>
      </c>
      <c r="AE111" s="36">
        <f>SUMIFS(Katsayilar!$C$2:$C$50,Katsayilar!$A$2:$A$50,"&lt;="&amp;DATE(YEAR(AE109),MONTH(AE109),1),Katsayilar!$B$2:$B$50,"&gt;="&amp;DATE(YEAR(AE109),MONTH(AE109),1))</f>
        <v>1.012556</v>
      </c>
      <c r="AF111" s="36">
        <f>SUMIFS(Katsayilar!$C$2:$C$50,Katsayilar!$A$2:$A$50,"&lt;="&amp;DATE(YEAR(AF109),MONTH(AF109),1),Katsayilar!$B$2:$B$50,"&gt;="&amp;DATE(YEAR(AF109),MONTH(AF109),1))</f>
        <v>1.012556</v>
      </c>
      <c r="AG111" s="36">
        <f>SUMIFS(Katsayilar!$C$2:$C$50,Katsayilar!$A$2:$A$50,"&lt;="&amp;DATE(YEAR(AG109),MONTH(AG109),1),Katsayilar!$B$2:$B$50,"&gt;="&amp;DATE(YEAR(AG109),MONTH(AG109),1))</f>
        <v>1.1702109999999999</v>
      </c>
      <c r="AH111" s="36">
        <f>SUMIFS(Katsayilar!$C$2:$C$50,Katsayilar!$A$2:$A$50,"&lt;="&amp;DATE(YEAR(AH109),MONTH(AH109),1),Katsayilar!$B$2:$B$50,"&gt;="&amp;DATE(YEAR(AH109),MONTH(AH109),1))</f>
        <v>1.1702109999999999</v>
      </c>
      <c r="AI111" s="36">
        <f>SUMIFS(Katsayilar!$C$2:$C$50,Katsayilar!$A$2:$A$50,"&lt;="&amp;DATE(YEAR(AI109),MONTH(AI109),1),Katsayilar!$B$2:$B$50,"&gt;="&amp;DATE(YEAR(AI109),MONTH(AI109),1))</f>
        <v>1.1702109999999999</v>
      </c>
      <c r="AJ111" s="36">
        <f>SUMIFS(Katsayilar!$C$2:$C$50,Katsayilar!$A$2:$A$50,"&lt;="&amp;DATE(YEAR(AJ109),MONTH(AJ109),1),Katsayilar!$B$2:$B$50,"&gt;="&amp;DATE(YEAR(AJ109),MONTH(AJ109),1))</f>
        <v>1.1702109999999999</v>
      </c>
      <c r="AK111" s="36">
        <f>SUMIFS(Katsayilar!$C$2:$C$50,Katsayilar!$A$2:$A$50,"&lt;="&amp;DATE(YEAR(AK109),MONTH(AK109),1),Katsayilar!$B$2:$B$50,"&gt;="&amp;DATE(YEAR(AK109),MONTH(AK109),1))</f>
        <v>1.1702109999999999</v>
      </c>
      <c r="AL111" s="36">
        <f>SUMIFS(Katsayilar!$C$2:$C$50,Katsayilar!$A$2:$A$50,"&lt;="&amp;DATE(YEAR(AL109),MONTH(AL109),1),Katsayilar!$B$2:$B$50,"&gt;="&amp;DATE(YEAR(AL109),MONTH(AL109),1))</f>
        <v>1.1702109999999999</v>
      </c>
      <c r="AM111" s="51"/>
    </row>
    <row r="112" spans="1:39" ht="15" customHeight="1" x14ac:dyDescent="0.25">
      <c r="A112" s="250"/>
      <c r="B112" s="214"/>
      <c r="C112" s="214"/>
      <c r="D112" s="53" t="s">
        <v>17</v>
      </c>
      <c r="E112" s="38">
        <f t="shared" ref="E112:AL112" si="178">IF(OR(E111="",E110=""),"",200*E111*E110)</f>
        <v>0</v>
      </c>
      <c r="F112" s="39">
        <f t="shared" si="178"/>
        <v>0</v>
      </c>
      <c r="G112" s="39">
        <f t="shared" si="178"/>
        <v>0</v>
      </c>
      <c r="H112" s="39">
        <f t="shared" si="178"/>
        <v>0</v>
      </c>
      <c r="I112" s="39">
        <f t="shared" si="178"/>
        <v>0</v>
      </c>
      <c r="J112" s="39">
        <f t="shared" si="178"/>
        <v>0</v>
      </c>
      <c r="K112" s="39">
        <f t="shared" si="178"/>
        <v>0</v>
      </c>
      <c r="L112" s="39">
        <f t="shared" si="178"/>
        <v>0</v>
      </c>
      <c r="M112" s="39">
        <f t="shared" si="178"/>
        <v>0</v>
      </c>
      <c r="N112" s="40">
        <f t="shared" si="178"/>
        <v>0</v>
      </c>
      <c r="O112" s="39">
        <f t="shared" si="178"/>
        <v>0</v>
      </c>
      <c r="P112" s="39">
        <f t="shared" si="178"/>
        <v>0</v>
      </c>
      <c r="Q112" s="39">
        <f t="shared" si="178"/>
        <v>0</v>
      </c>
      <c r="R112" s="39">
        <f t="shared" si="178"/>
        <v>0</v>
      </c>
      <c r="S112" s="39">
        <f t="shared" si="178"/>
        <v>0</v>
      </c>
      <c r="T112" s="39">
        <f t="shared" si="178"/>
        <v>0</v>
      </c>
      <c r="U112" s="39">
        <f t="shared" si="178"/>
        <v>0</v>
      </c>
      <c r="V112" s="39">
        <f t="shared" si="178"/>
        <v>0</v>
      </c>
      <c r="W112" s="39">
        <f t="shared" si="178"/>
        <v>0</v>
      </c>
      <c r="X112" s="39">
        <f t="shared" si="178"/>
        <v>0</v>
      </c>
      <c r="Y112" s="39">
        <f t="shared" si="178"/>
        <v>0</v>
      </c>
      <c r="Z112" s="40">
        <f t="shared" si="178"/>
        <v>0</v>
      </c>
      <c r="AA112" s="38">
        <f t="shared" si="178"/>
        <v>0</v>
      </c>
      <c r="AB112" s="39">
        <f t="shared" si="178"/>
        <v>0</v>
      </c>
      <c r="AC112" s="39">
        <f t="shared" si="178"/>
        <v>0</v>
      </c>
      <c r="AD112" s="39">
        <f t="shared" si="178"/>
        <v>0</v>
      </c>
      <c r="AE112" s="39">
        <f t="shared" si="178"/>
        <v>0</v>
      </c>
      <c r="AF112" s="39">
        <f t="shared" si="178"/>
        <v>0</v>
      </c>
      <c r="AG112" s="39">
        <f t="shared" si="178"/>
        <v>0</v>
      </c>
      <c r="AH112" s="39">
        <f t="shared" si="178"/>
        <v>0</v>
      </c>
      <c r="AI112" s="39">
        <f t="shared" si="178"/>
        <v>0</v>
      </c>
      <c r="AJ112" s="39">
        <f t="shared" si="178"/>
        <v>0</v>
      </c>
      <c r="AK112" s="39">
        <f t="shared" si="178"/>
        <v>0</v>
      </c>
      <c r="AL112" s="39">
        <f t="shared" si="178"/>
        <v>0</v>
      </c>
      <c r="AM112" s="51"/>
    </row>
    <row r="113" spans="1:39" ht="15" customHeight="1" x14ac:dyDescent="0.25">
      <c r="A113" s="250"/>
      <c r="B113" s="214"/>
      <c r="C113" s="214"/>
      <c r="D113" s="53" t="s">
        <v>51</v>
      </c>
      <c r="E113" s="38">
        <f>IF(E112="","",E112*Ayarlar!$B$4)</f>
        <v>0</v>
      </c>
      <c r="F113" s="39">
        <f>IF(F112="","",F112*Ayarlar!$B$4)</f>
        <v>0</v>
      </c>
      <c r="G113" s="39">
        <f>IF(G112="","",G112*Ayarlar!$B$4)</f>
        <v>0</v>
      </c>
      <c r="H113" s="39">
        <f>IF(H112="","",H112*Ayarlar!$B$4)</f>
        <v>0</v>
      </c>
      <c r="I113" s="39">
        <f>IF(I112="","",I112*Ayarlar!$B$4)</f>
        <v>0</v>
      </c>
      <c r="J113" s="39">
        <f>IF(J112="","",J112*Ayarlar!$B$4)</f>
        <v>0</v>
      </c>
      <c r="K113" s="39">
        <f>IF(K112="","",K112*Ayarlar!$B$4)</f>
        <v>0</v>
      </c>
      <c r="L113" s="39">
        <f>IF(L112="","",L112*Ayarlar!$B$4)</f>
        <v>0</v>
      </c>
      <c r="M113" s="39">
        <f>IF(M112="","",M112*Ayarlar!$B$4)</f>
        <v>0</v>
      </c>
      <c r="N113" s="40">
        <f>IF(N112="","",N112*Ayarlar!$B$4)</f>
        <v>0</v>
      </c>
      <c r="O113" s="39">
        <f>IF(O112="","",O112*Ayarlar!$B$4)</f>
        <v>0</v>
      </c>
      <c r="P113" s="39">
        <f>IF(P112="","",P112*Ayarlar!$B$4)</f>
        <v>0</v>
      </c>
      <c r="Q113" s="39">
        <f>IF(Q112="","",Q112*Ayarlar!$B$4)</f>
        <v>0</v>
      </c>
      <c r="R113" s="39">
        <f>IF(R112="","",R112*Ayarlar!$B$4)</f>
        <v>0</v>
      </c>
      <c r="S113" s="39">
        <f>IF(S112="","",S112*Ayarlar!$B$4)</f>
        <v>0</v>
      </c>
      <c r="T113" s="39">
        <f>IF(T112="","",T112*Ayarlar!$B$4)</f>
        <v>0</v>
      </c>
      <c r="U113" s="39">
        <f>IF(U112="","",U112*Ayarlar!$B$4)</f>
        <v>0</v>
      </c>
      <c r="V113" s="39">
        <f>IF(V112="","",V112*Ayarlar!$B$4)</f>
        <v>0</v>
      </c>
      <c r="W113" s="39">
        <f>IF(W112="","",W112*Ayarlar!$B$4)</f>
        <v>0</v>
      </c>
      <c r="X113" s="39">
        <f>IF(X112="","",X112*Ayarlar!$B$4)</f>
        <v>0</v>
      </c>
      <c r="Y113" s="39">
        <f>IF(Y112="","",Y112*Ayarlar!$B$4)</f>
        <v>0</v>
      </c>
      <c r="Z113" s="40">
        <f>IF(Z112="","",Z112*Ayarlar!$B$4)</f>
        <v>0</v>
      </c>
      <c r="AA113" s="38">
        <f>IF(AA112="","",AA112*Ayarlar!$B$4)</f>
        <v>0</v>
      </c>
      <c r="AB113" s="39">
        <f>IF(AB112="","",AB112*Ayarlar!$B$4)</f>
        <v>0</v>
      </c>
      <c r="AC113" s="39">
        <f>IF(AC112="","",AC112*Ayarlar!$B$4)</f>
        <v>0</v>
      </c>
      <c r="AD113" s="39">
        <f>IF(AD112="","",AD112*Ayarlar!$B$4)</f>
        <v>0</v>
      </c>
      <c r="AE113" s="39">
        <f>IF(AE112="","",AE112*Ayarlar!$B$4)</f>
        <v>0</v>
      </c>
      <c r="AF113" s="39">
        <f>IF(AF112="","",AF112*Ayarlar!$B$4)</f>
        <v>0</v>
      </c>
      <c r="AG113" s="39">
        <f>IF(AG112="","",AG112*Ayarlar!$B$4)</f>
        <v>0</v>
      </c>
      <c r="AH113" s="39">
        <f>IF(AH112="","",AH112*Ayarlar!$B$4)</f>
        <v>0</v>
      </c>
      <c r="AI113" s="39">
        <f>IF(AI112="","",AI112*Ayarlar!$B$4)</f>
        <v>0</v>
      </c>
      <c r="AJ113" s="39">
        <f>IF(AJ112="","",AJ112*Ayarlar!$B$4)</f>
        <v>0</v>
      </c>
      <c r="AK113" s="39">
        <f>IF(AK112="","",AK112*Ayarlar!$B$4)</f>
        <v>0</v>
      </c>
      <c r="AL113" s="39">
        <f>IF(AL112="","",AL112*Ayarlar!$B$4)</f>
        <v>0</v>
      </c>
      <c r="AM113" s="51"/>
    </row>
    <row r="114" spans="1:39" ht="15" customHeight="1" x14ac:dyDescent="0.25">
      <c r="A114" s="250"/>
      <c r="B114" s="214"/>
      <c r="C114" s="214"/>
      <c r="D114" s="53" t="s">
        <v>18</v>
      </c>
      <c r="E114" s="38">
        <f>IF(E112="","",E112*Ayarlar!$B$2)</f>
        <v>0</v>
      </c>
      <c r="F114" s="39">
        <f>IF(F112="","",F112*Ayarlar!$B$2)</f>
        <v>0</v>
      </c>
      <c r="G114" s="39">
        <f>IF(G112="","",G112*Ayarlar!$B$2)</f>
        <v>0</v>
      </c>
      <c r="H114" s="39">
        <f>IF(H112="","",H112*Ayarlar!$B$2)</f>
        <v>0</v>
      </c>
      <c r="I114" s="39">
        <f>IF(I112="","",I112*Ayarlar!$B$2)</f>
        <v>0</v>
      </c>
      <c r="J114" s="39">
        <f>IF(J112="","",J112*Ayarlar!$B$2)</f>
        <v>0</v>
      </c>
      <c r="K114" s="39">
        <f>IF(K112="","",K112*Ayarlar!$B$2)</f>
        <v>0</v>
      </c>
      <c r="L114" s="39">
        <f>IF(L112="","",L112*Ayarlar!$B$2)</f>
        <v>0</v>
      </c>
      <c r="M114" s="39">
        <f>IF(M112="","",M112*Ayarlar!$B$2)</f>
        <v>0</v>
      </c>
      <c r="N114" s="40">
        <f>IF(N112="","",N112*Ayarlar!$B$2)</f>
        <v>0</v>
      </c>
      <c r="O114" s="39">
        <f>IF(O112="","",O112*Ayarlar!$B$2)</f>
        <v>0</v>
      </c>
      <c r="P114" s="39">
        <f>IF(P112="","",P112*Ayarlar!$B$2)</f>
        <v>0</v>
      </c>
      <c r="Q114" s="39">
        <f>IF(Q112="","",Q112*Ayarlar!$B$2)</f>
        <v>0</v>
      </c>
      <c r="R114" s="39">
        <f>IF(R112="","",R112*Ayarlar!$B$2)</f>
        <v>0</v>
      </c>
      <c r="S114" s="39">
        <f>IF(S112="","",S112*Ayarlar!$B$2)</f>
        <v>0</v>
      </c>
      <c r="T114" s="39">
        <f>IF(T112="","",T112*Ayarlar!$B$2)</f>
        <v>0</v>
      </c>
      <c r="U114" s="39">
        <f>IF(U112="","",U112*Ayarlar!$B$2)</f>
        <v>0</v>
      </c>
      <c r="V114" s="39">
        <f>IF(V112="","",V112*Ayarlar!$B$2)</f>
        <v>0</v>
      </c>
      <c r="W114" s="39">
        <f>IF(W112="","",W112*Ayarlar!$B$2)</f>
        <v>0</v>
      </c>
      <c r="X114" s="39">
        <f>IF(X112="","",X112*Ayarlar!$B$2)</f>
        <v>0</v>
      </c>
      <c r="Y114" s="39">
        <f>IF(Y112="","",Y112*Ayarlar!$B$2)</f>
        <v>0</v>
      </c>
      <c r="Z114" s="40">
        <f>IF(Z112="","",Z112*Ayarlar!$B$2)</f>
        <v>0</v>
      </c>
      <c r="AA114" s="38">
        <f>IF(AA112="","",AA112*Ayarlar!$B$2)</f>
        <v>0</v>
      </c>
      <c r="AB114" s="39">
        <f>IF(AB112="","",AB112*Ayarlar!$B$2)</f>
        <v>0</v>
      </c>
      <c r="AC114" s="39">
        <f>IF(AC112="","",AC112*Ayarlar!$B$2)</f>
        <v>0</v>
      </c>
      <c r="AD114" s="39">
        <f>IF(AD112="","",AD112*Ayarlar!$B$2)</f>
        <v>0</v>
      </c>
      <c r="AE114" s="39">
        <f>IF(AE112="","",AE112*Ayarlar!$B$2)</f>
        <v>0</v>
      </c>
      <c r="AF114" s="39">
        <f>IF(AF112="","",AF112*Ayarlar!$B$2)</f>
        <v>0</v>
      </c>
      <c r="AG114" s="39">
        <f>IF(AG112="","",AG112*Ayarlar!$B$2)</f>
        <v>0</v>
      </c>
      <c r="AH114" s="39">
        <f>IF(AH112="","",AH112*Ayarlar!$B$2)</f>
        <v>0</v>
      </c>
      <c r="AI114" s="39">
        <f>IF(AI112="","",AI112*Ayarlar!$B$2)</f>
        <v>0</v>
      </c>
      <c r="AJ114" s="39">
        <f>IF(AJ112="","",AJ112*Ayarlar!$B$2)</f>
        <v>0</v>
      </c>
      <c r="AK114" s="39">
        <f>IF(AK112="","",AK112*Ayarlar!$B$2)</f>
        <v>0</v>
      </c>
      <c r="AL114" s="39">
        <f>IF(AL112="","",AL112*Ayarlar!$B$2)</f>
        <v>0</v>
      </c>
      <c r="AM114" s="51"/>
    </row>
    <row r="115" spans="1:39" ht="15" customHeight="1" x14ac:dyDescent="0.25">
      <c r="A115" s="250"/>
      <c r="B115" s="214"/>
      <c r="C115" s="214"/>
      <c r="D115" s="53" t="s">
        <v>9</v>
      </c>
      <c r="E115" s="38" t="str">
        <f>IF(D102="4/B",IFERROR(E112*Ayarlar!$B$3,""),"")</f>
        <v/>
      </c>
      <c r="F115" s="39" t="str">
        <f>IF(E102="4/B",IFERROR(F112*Ayarlar!$B$3,""),"")</f>
        <v/>
      </c>
      <c r="G115" s="39" t="str">
        <f>IF(F102="4/B",IFERROR(G112*Ayarlar!$B$3,""),"")</f>
        <v/>
      </c>
      <c r="H115" s="39" t="str">
        <f>IF(G102="4/B",IFERROR(H112*Ayarlar!$B$3,""),"")</f>
        <v/>
      </c>
      <c r="I115" s="39" t="str">
        <f>IF(H102="4/B",IFERROR(I112*Ayarlar!$B$3,""),"")</f>
        <v/>
      </c>
      <c r="J115" s="39" t="str">
        <f>IF(I102="4/B",IFERROR(J112*Ayarlar!$B$3,""),"")</f>
        <v/>
      </c>
      <c r="K115" s="39" t="str">
        <f>IF(J102="4/B",IFERROR(K112*Ayarlar!$B$3,""),"")</f>
        <v/>
      </c>
      <c r="L115" s="39" t="str">
        <f>IF(K102="4/B",IFERROR(L112*Ayarlar!$B$3,""),"")</f>
        <v/>
      </c>
      <c r="M115" s="39" t="str">
        <f>IF(L102="4/B",IFERROR(M112*Ayarlar!$B$3,""),"")</f>
        <v/>
      </c>
      <c r="N115" s="40" t="str">
        <f>IF(M102="4/B",IFERROR(N112*Ayarlar!$B$3,""),"")</f>
        <v/>
      </c>
      <c r="O115" s="39" t="str">
        <f>IF(N102="4/B",IFERROR(O112*Ayarlar!$B$3,""),"")</f>
        <v/>
      </c>
      <c r="P115" s="39" t="str">
        <f>IF(O102="4/B",IFERROR(P112*Ayarlar!$B$3,""),"")</f>
        <v/>
      </c>
      <c r="Q115" s="39" t="str">
        <f>IF(P102="4/B",IFERROR(Q112*Ayarlar!$B$3,""),"")</f>
        <v/>
      </c>
      <c r="R115" s="39" t="str">
        <f>IF(Q102="4/B",IFERROR(R112*Ayarlar!$B$3,""),"")</f>
        <v/>
      </c>
      <c r="S115" s="39" t="str">
        <f>IF(R102="4/B",IFERROR(S112*Ayarlar!$B$3,""),"")</f>
        <v/>
      </c>
      <c r="T115" s="39" t="str">
        <f>IF(S102="4/B",IFERROR(T112*Ayarlar!$B$3,""),"")</f>
        <v/>
      </c>
      <c r="U115" s="39" t="str">
        <f>IF(T102="4/B",IFERROR(U112*Ayarlar!$B$3,""),"")</f>
        <v/>
      </c>
      <c r="V115" s="39" t="str">
        <f>IF(U102="4/B",IFERROR(V112*Ayarlar!$B$3,""),"")</f>
        <v/>
      </c>
      <c r="W115" s="39" t="str">
        <f>IF(V102="4/B",IFERROR(W112*Ayarlar!$B$3,""),"")</f>
        <v/>
      </c>
      <c r="X115" s="39" t="str">
        <f>IF(W102="4/B",IFERROR(X112*Ayarlar!$B$3,""),"")</f>
        <v/>
      </c>
      <c r="Y115" s="39" t="str">
        <f>IF(X102="4/B",IFERROR(Y112*Ayarlar!$B$3,""),"")</f>
        <v/>
      </c>
      <c r="Z115" s="39" t="str">
        <f>IF(Y102="4/B",IFERROR(Z112*Ayarlar!$B$3,""),"")</f>
        <v/>
      </c>
      <c r="AA115" s="39" t="str">
        <f>IF(Z102="4/B",IFERROR(AA112*Ayarlar!$B$3,""),"")</f>
        <v/>
      </c>
      <c r="AB115" s="39" t="str">
        <f>IF(AA102="4/B",IFERROR(AB112*Ayarlar!$B$3,""),"")</f>
        <v/>
      </c>
      <c r="AC115" s="39" t="str">
        <f>IF(AB102="4/B",IFERROR(AC112*Ayarlar!$B$3,""),"")</f>
        <v/>
      </c>
      <c r="AD115" s="39" t="str">
        <f>IF(AC102="4/B",IFERROR(AD112*Ayarlar!$B$3,""),"")</f>
        <v/>
      </c>
      <c r="AE115" s="39" t="str">
        <f>IF(AD102="4/B",IFERROR(AE112*Ayarlar!$B$3,""),"")</f>
        <v/>
      </c>
      <c r="AF115" s="39" t="str">
        <f>IF(AE102="4/B",IFERROR(AF112*Ayarlar!$B$3,""),"")</f>
        <v/>
      </c>
      <c r="AG115" s="39" t="str">
        <f>IF(AF102="4/B",IFERROR(AG112*Ayarlar!$B$3,""),"")</f>
        <v/>
      </c>
      <c r="AH115" s="39" t="str">
        <f>IF(AG102="4/B",IFERROR(AH112*Ayarlar!$B$3,""),"")</f>
        <v/>
      </c>
      <c r="AI115" s="39" t="str">
        <f>IF(AH102="4/B",IFERROR(AI112*Ayarlar!$B$3,""),"")</f>
        <v/>
      </c>
      <c r="AJ115" s="39" t="str">
        <f>IF(AI102="4/B",IFERROR(AJ112*Ayarlar!$B$3,""),"")</f>
        <v/>
      </c>
      <c r="AK115" s="39" t="str">
        <f>IF(AJ102="4/B",IFERROR(AK112*Ayarlar!$B$3,""),"")</f>
        <v/>
      </c>
      <c r="AL115" s="39" t="str">
        <f>IF(AK102="4/B",IFERROR(AL112*Ayarlar!$B$3,""),"")</f>
        <v/>
      </c>
      <c r="AM115" s="51"/>
    </row>
    <row r="116" spans="1:39" ht="15" customHeight="1" x14ac:dyDescent="0.25">
      <c r="A116" s="250"/>
      <c r="B116" s="214"/>
      <c r="C116" s="214"/>
      <c r="D116" s="53" t="s">
        <v>19</v>
      </c>
      <c r="E116" s="38">
        <f t="shared" ref="E116:AL116" si="179">IF(E112="","",E112-E113-E114)</f>
        <v>0</v>
      </c>
      <c r="F116" s="39">
        <f t="shared" si="179"/>
        <v>0</v>
      </c>
      <c r="G116" s="39">
        <f t="shared" si="179"/>
        <v>0</v>
      </c>
      <c r="H116" s="39">
        <f t="shared" si="179"/>
        <v>0</v>
      </c>
      <c r="I116" s="39">
        <f t="shared" si="179"/>
        <v>0</v>
      </c>
      <c r="J116" s="39">
        <f t="shared" si="179"/>
        <v>0</v>
      </c>
      <c r="K116" s="39">
        <f t="shared" si="179"/>
        <v>0</v>
      </c>
      <c r="L116" s="39">
        <f t="shared" si="179"/>
        <v>0</v>
      </c>
      <c r="M116" s="39">
        <f t="shared" si="179"/>
        <v>0</v>
      </c>
      <c r="N116" s="40">
        <f t="shared" si="179"/>
        <v>0</v>
      </c>
      <c r="O116" s="39">
        <f t="shared" si="179"/>
        <v>0</v>
      </c>
      <c r="P116" s="39">
        <f t="shared" si="179"/>
        <v>0</v>
      </c>
      <c r="Q116" s="39">
        <f t="shared" si="179"/>
        <v>0</v>
      </c>
      <c r="R116" s="39">
        <f t="shared" si="179"/>
        <v>0</v>
      </c>
      <c r="S116" s="39">
        <f t="shared" si="179"/>
        <v>0</v>
      </c>
      <c r="T116" s="39">
        <f t="shared" si="179"/>
        <v>0</v>
      </c>
      <c r="U116" s="39">
        <f t="shared" si="179"/>
        <v>0</v>
      </c>
      <c r="V116" s="39">
        <f t="shared" si="179"/>
        <v>0</v>
      </c>
      <c r="W116" s="39">
        <f t="shared" si="179"/>
        <v>0</v>
      </c>
      <c r="X116" s="39">
        <f t="shared" si="179"/>
        <v>0</v>
      </c>
      <c r="Y116" s="39">
        <f t="shared" si="179"/>
        <v>0</v>
      </c>
      <c r="Z116" s="40">
        <f t="shared" si="179"/>
        <v>0</v>
      </c>
      <c r="AA116" s="38">
        <f t="shared" si="179"/>
        <v>0</v>
      </c>
      <c r="AB116" s="39">
        <f t="shared" si="179"/>
        <v>0</v>
      </c>
      <c r="AC116" s="39">
        <f t="shared" si="179"/>
        <v>0</v>
      </c>
      <c r="AD116" s="39">
        <f t="shared" si="179"/>
        <v>0</v>
      </c>
      <c r="AE116" s="39">
        <f t="shared" si="179"/>
        <v>0</v>
      </c>
      <c r="AF116" s="39">
        <f t="shared" si="179"/>
        <v>0</v>
      </c>
      <c r="AG116" s="39">
        <f t="shared" si="179"/>
        <v>0</v>
      </c>
      <c r="AH116" s="39">
        <f t="shared" si="179"/>
        <v>0</v>
      </c>
      <c r="AI116" s="39">
        <f t="shared" si="179"/>
        <v>0</v>
      </c>
      <c r="AJ116" s="39">
        <f t="shared" si="179"/>
        <v>0</v>
      </c>
      <c r="AK116" s="39">
        <f t="shared" si="179"/>
        <v>0</v>
      </c>
      <c r="AL116" s="39">
        <f t="shared" si="179"/>
        <v>0</v>
      </c>
      <c r="AM116" s="51"/>
    </row>
    <row r="117" spans="1:39" ht="15" customHeight="1" x14ac:dyDescent="0.25">
      <c r="A117" s="250"/>
      <c r="B117" s="214"/>
      <c r="C117" s="214"/>
      <c r="D117" s="53" t="s">
        <v>10</v>
      </c>
      <c r="E117" s="41">
        <f ca="1">IF(E109="","",Ayarlar!$B$1)</f>
        <v>46142</v>
      </c>
      <c r="F117" s="42">
        <f ca="1">IF(F109="","",Ayarlar!$B$1)</f>
        <v>46142</v>
      </c>
      <c r="G117" s="42">
        <f ca="1">IF(G109="","",Ayarlar!$B$1)</f>
        <v>46142</v>
      </c>
      <c r="H117" s="42">
        <f ca="1">IF(H109="","",Ayarlar!$B$1)</f>
        <v>46142</v>
      </c>
      <c r="I117" s="42">
        <f ca="1">IF(I109="","",Ayarlar!$B$1)</f>
        <v>46142</v>
      </c>
      <c r="J117" s="42">
        <f ca="1">IF(J109="","",Ayarlar!$B$1)</f>
        <v>46142</v>
      </c>
      <c r="K117" s="42">
        <f ca="1">IF(K109="","",Ayarlar!$B$1)</f>
        <v>46142</v>
      </c>
      <c r="L117" s="42">
        <f ca="1">IF(L109="","",Ayarlar!$B$1)</f>
        <v>46142</v>
      </c>
      <c r="M117" s="42">
        <f ca="1">IF(M109="","",Ayarlar!$B$1)</f>
        <v>46142</v>
      </c>
      <c r="N117" s="43">
        <f ca="1">IF(N109="","",Ayarlar!$B$1)</f>
        <v>46142</v>
      </c>
      <c r="O117" s="42">
        <f ca="1">IF(O109="","",Ayarlar!$B$1)</f>
        <v>46142</v>
      </c>
      <c r="P117" s="42">
        <f ca="1">IF(P109="","",Ayarlar!$B$1)</f>
        <v>46142</v>
      </c>
      <c r="Q117" s="42">
        <f ca="1">IF(Q109="","",Ayarlar!$B$1)</f>
        <v>46142</v>
      </c>
      <c r="R117" s="42">
        <f ca="1">IF(R109="","",Ayarlar!$B$1)</f>
        <v>46142</v>
      </c>
      <c r="S117" s="42">
        <f ca="1">IF(S109="","",Ayarlar!$B$1)</f>
        <v>46142</v>
      </c>
      <c r="T117" s="42">
        <f ca="1">IF(T109="","",Ayarlar!$B$1)</f>
        <v>46142</v>
      </c>
      <c r="U117" s="42">
        <f ca="1">IF(U109="","",Ayarlar!$B$1)</f>
        <v>46142</v>
      </c>
      <c r="V117" s="42">
        <f ca="1">IF(V109="","",Ayarlar!$B$1)</f>
        <v>46142</v>
      </c>
      <c r="W117" s="42">
        <f ca="1">IF(W109="","",Ayarlar!$B$1)</f>
        <v>46142</v>
      </c>
      <c r="X117" s="42">
        <f ca="1">IF(X109="","",Ayarlar!$B$1)</f>
        <v>46142</v>
      </c>
      <c r="Y117" s="42">
        <f ca="1">IF(Y109="","",Ayarlar!$B$1)</f>
        <v>46142</v>
      </c>
      <c r="Z117" s="43">
        <f ca="1">IF(Z109="","",Ayarlar!$B$1)</f>
        <v>46142</v>
      </c>
      <c r="AA117" s="41">
        <f ca="1">IF(AA109="","",Ayarlar!$B$1)</f>
        <v>46142</v>
      </c>
      <c r="AB117" s="42">
        <f ca="1">IF(AB109="","",Ayarlar!$B$1)</f>
        <v>46142</v>
      </c>
      <c r="AC117" s="42">
        <f ca="1">IF(AC109="","",Ayarlar!$B$1)</f>
        <v>46142</v>
      </c>
      <c r="AD117" s="42">
        <f ca="1">IF(AD109="","",Ayarlar!$B$1)</f>
        <v>46142</v>
      </c>
      <c r="AE117" s="42">
        <f ca="1">IF(AE109="","",Ayarlar!$B$1)</f>
        <v>46142</v>
      </c>
      <c r="AF117" s="42">
        <f ca="1">IF(AF109="","",Ayarlar!$B$1)</f>
        <v>46142</v>
      </c>
      <c r="AG117" s="42">
        <f ca="1">IF(AG109="","",Ayarlar!$B$1)</f>
        <v>46142</v>
      </c>
      <c r="AH117" s="42">
        <f ca="1">IF(AH109="","",Ayarlar!$B$1)</f>
        <v>46142</v>
      </c>
      <c r="AI117" s="42">
        <f ca="1">IF(AI109="","",Ayarlar!$B$1)</f>
        <v>46142</v>
      </c>
      <c r="AJ117" s="42">
        <f ca="1">IF(AJ109="","",Ayarlar!$B$1)</f>
        <v>46142</v>
      </c>
      <c r="AK117" s="42">
        <f ca="1">IF(AK109="","",Ayarlar!$B$1)</f>
        <v>46142</v>
      </c>
      <c r="AL117" s="42">
        <f ca="1">IF(AL109="","",Ayarlar!$B$1)</f>
        <v>46142</v>
      </c>
      <c r="AM117" s="51"/>
    </row>
    <row r="118" spans="1:39" ht="15" customHeight="1" x14ac:dyDescent="0.25">
      <c r="A118" s="250"/>
      <c r="B118" s="214"/>
      <c r="C118" s="214"/>
      <c r="D118" s="53" t="s">
        <v>11</v>
      </c>
      <c r="E118" s="41">
        <f t="shared" ref="E118:AL118" si="180">IF(E109="","",EOMONTH(E109,0))</f>
        <v>45016</v>
      </c>
      <c r="F118" s="42">
        <f t="shared" si="180"/>
        <v>45046</v>
      </c>
      <c r="G118" s="42">
        <f t="shared" si="180"/>
        <v>45077</v>
      </c>
      <c r="H118" s="42">
        <f t="shared" si="180"/>
        <v>45107</v>
      </c>
      <c r="I118" s="42">
        <f t="shared" si="180"/>
        <v>45138</v>
      </c>
      <c r="J118" s="42">
        <f t="shared" si="180"/>
        <v>45169</v>
      </c>
      <c r="K118" s="42">
        <f t="shared" si="180"/>
        <v>45199</v>
      </c>
      <c r="L118" s="42">
        <f t="shared" si="180"/>
        <v>45230</v>
      </c>
      <c r="M118" s="42">
        <f t="shared" si="180"/>
        <v>45260</v>
      </c>
      <c r="N118" s="43">
        <f t="shared" si="180"/>
        <v>45291</v>
      </c>
      <c r="O118" s="42">
        <f t="shared" si="180"/>
        <v>45322</v>
      </c>
      <c r="P118" s="42">
        <f t="shared" si="180"/>
        <v>45351</v>
      </c>
      <c r="Q118" s="42">
        <f t="shared" si="180"/>
        <v>45382</v>
      </c>
      <c r="R118" s="42">
        <f t="shared" si="180"/>
        <v>45412</v>
      </c>
      <c r="S118" s="42">
        <f t="shared" si="180"/>
        <v>45443</v>
      </c>
      <c r="T118" s="42">
        <f t="shared" si="180"/>
        <v>45473</v>
      </c>
      <c r="U118" s="42">
        <f t="shared" si="180"/>
        <v>45504</v>
      </c>
      <c r="V118" s="42">
        <f t="shared" si="180"/>
        <v>45535</v>
      </c>
      <c r="W118" s="42">
        <f t="shared" si="180"/>
        <v>45565</v>
      </c>
      <c r="X118" s="42">
        <f t="shared" si="180"/>
        <v>45596</v>
      </c>
      <c r="Y118" s="42">
        <f t="shared" si="180"/>
        <v>45626</v>
      </c>
      <c r="Z118" s="43">
        <f t="shared" si="180"/>
        <v>45657</v>
      </c>
      <c r="AA118" s="41">
        <f t="shared" si="180"/>
        <v>45688</v>
      </c>
      <c r="AB118" s="42">
        <f t="shared" si="180"/>
        <v>45716</v>
      </c>
      <c r="AC118" s="42">
        <f t="shared" si="180"/>
        <v>45747</v>
      </c>
      <c r="AD118" s="42">
        <f t="shared" si="180"/>
        <v>45777</v>
      </c>
      <c r="AE118" s="42">
        <f t="shared" si="180"/>
        <v>45808</v>
      </c>
      <c r="AF118" s="42">
        <f t="shared" si="180"/>
        <v>45838</v>
      </c>
      <c r="AG118" s="42">
        <f t="shared" si="180"/>
        <v>45869</v>
      </c>
      <c r="AH118" s="42">
        <f t="shared" si="180"/>
        <v>45900</v>
      </c>
      <c r="AI118" s="42">
        <f t="shared" si="180"/>
        <v>45930</v>
      </c>
      <c r="AJ118" s="42">
        <f t="shared" si="180"/>
        <v>45961</v>
      </c>
      <c r="AK118" s="42">
        <f t="shared" si="180"/>
        <v>45991</v>
      </c>
      <c r="AL118" s="42">
        <f t="shared" si="180"/>
        <v>46022</v>
      </c>
      <c r="AM118" s="51"/>
    </row>
    <row r="119" spans="1:39" ht="15" customHeight="1" x14ac:dyDescent="0.25">
      <c r="A119" s="250"/>
      <c r="B119" s="214"/>
      <c r="C119" s="214"/>
      <c r="D119" s="53" t="s">
        <v>12</v>
      </c>
      <c r="E119" s="44">
        <f t="shared" ref="E119:AL119" ca="1" si="181">IF(E117="","",MAX(0,MIN(E117,DATE(2024,6,1)) - E118))</f>
        <v>428</v>
      </c>
      <c r="F119">
        <f t="shared" ca="1" si="181"/>
        <v>398</v>
      </c>
      <c r="G119">
        <f t="shared" ca="1" si="181"/>
        <v>367</v>
      </c>
      <c r="H119">
        <f t="shared" ca="1" si="181"/>
        <v>337</v>
      </c>
      <c r="I119">
        <f t="shared" ca="1" si="181"/>
        <v>306</v>
      </c>
      <c r="J119">
        <f t="shared" ca="1" si="181"/>
        <v>275</v>
      </c>
      <c r="K119">
        <f t="shared" ca="1" si="181"/>
        <v>245</v>
      </c>
      <c r="L119">
        <f t="shared" ca="1" si="181"/>
        <v>214</v>
      </c>
      <c r="M119">
        <f t="shared" ca="1" si="181"/>
        <v>184</v>
      </c>
      <c r="N119" s="45">
        <f t="shared" ca="1" si="181"/>
        <v>153</v>
      </c>
      <c r="O119">
        <f t="shared" ca="1" si="181"/>
        <v>122</v>
      </c>
      <c r="P119">
        <f t="shared" ca="1" si="181"/>
        <v>93</v>
      </c>
      <c r="Q119">
        <f t="shared" ca="1" si="181"/>
        <v>62</v>
      </c>
      <c r="R119">
        <f t="shared" ca="1" si="181"/>
        <v>32</v>
      </c>
      <c r="S119">
        <f t="shared" ca="1" si="181"/>
        <v>1</v>
      </c>
      <c r="T119">
        <f t="shared" ca="1" si="181"/>
        <v>0</v>
      </c>
      <c r="U119">
        <f t="shared" ca="1" si="181"/>
        <v>0</v>
      </c>
      <c r="V119">
        <f t="shared" ca="1" si="181"/>
        <v>0</v>
      </c>
      <c r="W119">
        <f t="shared" ca="1" si="181"/>
        <v>0</v>
      </c>
      <c r="X119">
        <f t="shared" ca="1" si="181"/>
        <v>0</v>
      </c>
      <c r="Y119">
        <f t="shared" ca="1" si="181"/>
        <v>0</v>
      </c>
      <c r="Z119" s="45">
        <f t="shared" ca="1" si="181"/>
        <v>0</v>
      </c>
      <c r="AA119" s="44">
        <f t="shared" ca="1" si="181"/>
        <v>0</v>
      </c>
      <c r="AB119">
        <f t="shared" ca="1" si="181"/>
        <v>0</v>
      </c>
      <c r="AC119">
        <f t="shared" ca="1" si="181"/>
        <v>0</v>
      </c>
      <c r="AD119">
        <f t="shared" ca="1" si="181"/>
        <v>0</v>
      </c>
      <c r="AE119">
        <f t="shared" ca="1" si="181"/>
        <v>0</v>
      </c>
      <c r="AF119">
        <f t="shared" ca="1" si="181"/>
        <v>0</v>
      </c>
      <c r="AG119">
        <f t="shared" ca="1" si="181"/>
        <v>0</v>
      </c>
      <c r="AH119">
        <f t="shared" ca="1" si="181"/>
        <v>0</v>
      </c>
      <c r="AI119">
        <f t="shared" ca="1" si="181"/>
        <v>0</v>
      </c>
      <c r="AJ119">
        <f t="shared" ca="1" si="181"/>
        <v>0</v>
      </c>
      <c r="AK119">
        <f t="shared" ca="1" si="181"/>
        <v>0</v>
      </c>
      <c r="AL119">
        <f t="shared" ca="1" si="181"/>
        <v>0</v>
      </c>
      <c r="AM119" s="51"/>
    </row>
    <row r="120" spans="1:39" ht="15" customHeight="1" x14ac:dyDescent="0.25">
      <c r="A120" s="250"/>
      <c r="B120" s="214"/>
      <c r="C120" s="214"/>
      <c r="D120" s="53" t="s">
        <v>13</v>
      </c>
      <c r="E120" s="44">
        <f t="shared" ref="E120:AL120" ca="1" si="182">IF(E117="","",MAX(0,E117 - MAX(E118,DATE(2024,6,1))))</f>
        <v>698</v>
      </c>
      <c r="F120">
        <f t="shared" ca="1" si="182"/>
        <v>698</v>
      </c>
      <c r="G120">
        <f t="shared" ca="1" si="182"/>
        <v>698</v>
      </c>
      <c r="H120">
        <f t="shared" ca="1" si="182"/>
        <v>698</v>
      </c>
      <c r="I120">
        <f t="shared" ca="1" si="182"/>
        <v>698</v>
      </c>
      <c r="J120">
        <f t="shared" ca="1" si="182"/>
        <v>698</v>
      </c>
      <c r="K120">
        <f t="shared" ca="1" si="182"/>
        <v>698</v>
      </c>
      <c r="L120">
        <f t="shared" ca="1" si="182"/>
        <v>698</v>
      </c>
      <c r="M120">
        <f t="shared" ca="1" si="182"/>
        <v>698</v>
      </c>
      <c r="N120" s="45">
        <f t="shared" ca="1" si="182"/>
        <v>698</v>
      </c>
      <c r="O120">
        <f t="shared" ca="1" si="182"/>
        <v>698</v>
      </c>
      <c r="P120">
        <f t="shared" ca="1" si="182"/>
        <v>698</v>
      </c>
      <c r="Q120">
        <f t="shared" ca="1" si="182"/>
        <v>698</v>
      </c>
      <c r="R120">
        <f t="shared" ca="1" si="182"/>
        <v>698</v>
      </c>
      <c r="S120">
        <f t="shared" ca="1" si="182"/>
        <v>698</v>
      </c>
      <c r="T120">
        <f t="shared" ca="1" si="182"/>
        <v>669</v>
      </c>
      <c r="U120">
        <f t="shared" ca="1" si="182"/>
        <v>638</v>
      </c>
      <c r="V120">
        <f t="shared" ca="1" si="182"/>
        <v>607</v>
      </c>
      <c r="W120">
        <f t="shared" ca="1" si="182"/>
        <v>577</v>
      </c>
      <c r="X120">
        <f t="shared" ca="1" si="182"/>
        <v>546</v>
      </c>
      <c r="Y120">
        <f t="shared" ca="1" si="182"/>
        <v>516</v>
      </c>
      <c r="Z120" s="45">
        <f t="shared" ca="1" si="182"/>
        <v>485</v>
      </c>
      <c r="AA120" s="44">
        <f t="shared" ca="1" si="182"/>
        <v>454</v>
      </c>
      <c r="AB120">
        <f t="shared" ca="1" si="182"/>
        <v>426</v>
      </c>
      <c r="AC120">
        <f t="shared" ca="1" si="182"/>
        <v>395</v>
      </c>
      <c r="AD120">
        <f t="shared" ca="1" si="182"/>
        <v>365</v>
      </c>
      <c r="AE120">
        <f t="shared" ca="1" si="182"/>
        <v>334</v>
      </c>
      <c r="AF120">
        <f t="shared" ca="1" si="182"/>
        <v>304</v>
      </c>
      <c r="AG120">
        <f t="shared" ca="1" si="182"/>
        <v>273</v>
      </c>
      <c r="AH120">
        <f t="shared" ca="1" si="182"/>
        <v>242</v>
      </c>
      <c r="AI120">
        <f t="shared" ca="1" si="182"/>
        <v>212</v>
      </c>
      <c r="AJ120">
        <f t="shared" ca="1" si="182"/>
        <v>181</v>
      </c>
      <c r="AK120">
        <f t="shared" ca="1" si="182"/>
        <v>151</v>
      </c>
      <c r="AL120">
        <f t="shared" ca="1" si="182"/>
        <v>120</v>
      </c>
      <c r="AM120" s="51"/>
    </row>
    <row r="121" spans="1:39" ht="15" customHeight="1" x14ac:dyDescent="0.25">
      <c r="A121" s="250"/>
      <c r="B121" s="214"/>
      <c r="C121" s="214"/>
      <c r="D121" s="53" t="s">
        <v>14</v>
      </c>
      <c r="E121" s="46">
        <f t="shared" ref="E121:AL121" ca="1" si="183">IF(E117="","",0.09*E119/365+0.24*E120/365)</f>
        <v>0.56449315068493144</v>
      </c>
      <c r="F121" s="47">
        <f t="shared" ca="1" si="183"/>
        <v>0.55709589041095886</v>
      </c>
      <c r="G121" s="47">
        <f t="shared" ca="1" si="183"/>
        <v>0.54945205479452053</v>
      </c>
      <c r="H121" s="47">
        <f t="shared" ca="1" si="183"/>
        <v>0.54205479452054794</v>
      </c>
      <c r="I121" s="47">
        <f t="shared" ca="1" si="183"/>
        <v>0.5344109589041095</v>
      </c>
      <c r="J121" s="47">
        <f t="shared" ca="1" si="183"/>
        <v>0.52676712328767117</v>
      </c>
      <c r="K121" s="47">
        <f t="shared" ca="1" si="183"/>
        <v>0.51936986301369858</v>
      </c>
      <c r="L121" s="47">
        <f t="shared" ca="1" si="183"/>
        <v>0.51172602739726025</v>
      </c>
      <c r="M121" s="47">
        <f t="shared" ca="1" si="183"/>
        <v>0.50432876712328767</v>
      </c>
      <c r="N121" s="48">
        <f t="shared" ca="1" si="183"/>
        <v>0.49668493150684928</v>
      </c>
      <c r="O121" s="47">
        <f t="shared" ca="1" si="183"/>
        <v>0.48904109589041095</v>
      </c>
      <c r="P121" s="47">
        <f t="shared" ca="1" si="183"/>
        <v>0.48189041095890406</v>
      </c>
      <c r="Q121" s="47">
        <f t="shared" ca="1" si="183"/>
        <v>0.47424657534246573</v>
      </c>
      <c r="R121" s="47">
        <f t="shared" ca="1" si="183"/>
        <v>0.46684931506849314</v>
      </c>
      <c r="S121" s="47">
        <f t="shared" ca="1" si="183"/>
        <v>0.45920547945205475</v>
      </c>
      <c r="T121" s="47">
        <f t="shared" ca="1" si="183"/>
        <v>0.43989041095890413</v>
      </c>
      <c r="U121" s="47">
        <f t="shared" ca="1" si="183"/>
        <v>0.41950684931506849</v>
      </c>
      <c r="V121" s="47">
        <f t="shared" ca="1" si="183"/>
        <v>0.3991232876712329</v>
      </c>
      <c r="W121" s="47">
        <f t="shared" ca="1" si="183"/>
        <v>0.37939726027397258</v>
      </c>
      <c r="X121" s="47">
        <f t="shared" ca="1" si="183"/>
        <v>0.35901369863013699</v>
      </c>
      <c r="Y121" s="47">
        <f t="shared" ca="1" si="183"/>
        <v>0.33928767123287668</v>
      </c>
      <c r="Z121" s="48">
        <f t="shared" ca="1" si="183"/>
        <v>0.31890410958904108</v>
      </c>
      <c r="AA121" s="46">
        <f t="shared" ca="1" si="183"/>
        <v>0.29852054794520544</v>
      </c>
      <c r="AB121" s="47">
        <f t="shared" ca="1" si="183"/>
        <v>0.2801095890410959</v>
      </c>
      <c r="AC121" s="47">
        <f t="shared" ca="1" si="183"/>
        <v>0.25972602739726025</v>
      </c>
      <c r="AD121" s="47">
        <f t="shared" ca="1" si="183"/>
        <v>0.24</v>
      </c>
      <c r="AE121" s="47">
        <f t="shared" ca="1" si="183"/>
        <v>0.21961643835616437</v>
      </c>
      <c r="AF121" s="47">
        <f t="shared" ca="1" si="183"/>
        <v>0.19989041095890409</v>
      </c>
      <c r="AG121" s="47">
        <f t="shared" ca="1" si="183"/>
        <v>0.1795068493150685</v>
      </c>
      <c r="AH121" s="47">
        <f t="shared" ca="1" si="183"/>
        <v>0.15912328767123288</v>
      </c>
      <c r="AI121" s="47">
        <f t="shared" ca="1" si="183"/>
        <v>0.13939726027397259</v>
      </c>
      <c r="AJ121" s="47">
        <f t="shared" ca="1" si="183"/>
        <v>0.11901369863013699</v>
      </c>
      <c r="AK121" s="47">
        <f t="shared" ca="1" si="183"/>
        <v>9.9287671232876712E-2</v>
      </c>
      <c r="AL121" s="47">
        <f t="shared" ca="1" si="183"/>
        <v>7.8904109589041094E-2</v>
      </c>
      <c r="AM121" s="51"/>
    </row>
    <row r="122" spans="1:39" ht="15" customHeight="1" x14ac:dyDescent="0.25">
      <c r="A122" s="250"/>
      <c r="B122" s="214"/>
      <c r="C122" s="214"/>
      <c r="D122" s="53" t="s">
        <v>21</v>
      </c>
      <c r="E122" s="38">
        <f ca="1">IF(E$116="","",E116*E121)</f>
        <v>0</v>
      </c>
      <c r="F122" s="38">
        <f t="shared" ref="F122:AL122" ca="1" si="184">IF(F$116="","",F116*F121)</f>
        <v>0</v>
      </c>
      <c r="G122" s="38">
        <f t="shared" ca="1" si="184"/>
        <v>0</v>
      </c>
      <c r="H122" s="38">
        <f t="shared" ca="1" si="184"/>
        <v>0</v>
      </c>
      <c r="I122" s="38">
        <f t="shared" ca="1" si="184"/>
        <v>0</v>
      </c>
      <c r="J122" s="38">
        <f t="shared" ca="1" si="184"/>
        <v>0</v>
      </c>
      <c r="K122" s="38">
        <f t="shared" ca="1" si="184"/>
        <v>0</v>
      </c>
      <c r="L122" s="38">
        <f t="shared" ca="1" si="184"/>
        <v>0</v>
      </c>
      <c r="M122" s="38">
        <f t="shared" ca="1" si="184"/>
        <v>0</v>
      </c>
      <c r="N122" s="38">
        <f t="shared" ca="1" si="184"/>
        <v>0</v>
      </c>
      <c r="O122" s="38">
        <f t="shared" ca="1" si="184"/>
        <v>0</v>
      </c>
      <c r="P122" s="38">
        <f t="shared" ca="1" si="184"/>
        <v>0</v>
      </c>
      <c r="Q122" s="38">
        <f t="shared" ca="1" si="184"/>
        <v>0</v>
      </c>
      <c r="R122" s="38">
        <f t="shared" ca="1" si="184"/>
        <v>0</v>
      </c>
      <c r="S122" s="38">
        <f t="shared" ca="1" si="184"/>
        <v>0</v>
      </c>
      <c r="T122" s="38">
        <f t="shared" ca="1" si="184"/>
        <v>0</v>
      </c>
      <c r="U122" s="38">
        <f t="shared" ca="1" si="184"/>
        <v>0</v>
      </c>
      <c r="V122" s="38">
        <f t="shared" ca="1" si="184"/>
        <v>0</v>
      </c>
      <c r="W122" s="38">
        <f t="shared" ca="1" si="184"/>
        <v>0</v>
      </c>
      <c r="X122" s="38">
        <f t="shared" ca="1" si="184"/>
        <v>0</v>
      </c>
      <c r="Y122" s="38">
        <f t="shared" ca="1" si="184"/>
        <v>0</v>
      </c>
      <c r="Z122" s="38">
        <f t="shared" ca="1" si="184"/>
        <v>0</v>
      </c>
      <c r="AA122" s="38">
        <f t="shared" ca="1" si="184"/>
        <v>0</v>
      </c>
      <c r="AB122" s="38">
        <f t="shared" ca="1" si="184"/>
        <v>0</v>
      </c>
      <c r="AC122" s="38">
        <f t="shared" ca="1" si="184"/>
        <v>0</v>
      </c>
      <c r="AD122" s="38">
        <f t="shared" ca="1" si="184"/>
        <v>0</v>
      </c>
      <c r="AE122" s="38">
        <f t="shared" ca="1" si="184"/>
        <v>0</v>
      </c>
      <c r="AF122" s="38">
        <f t="shared" ca="1" si="184"/>
        <v>0</v>
      </c>
      <c r="AG122" s="38">
        <f t="shared" ca="1" si="184"/>
        <v>0</v>
      </c>
      <c r="AH122" s="38">
        <f t="shared" ca="1" si="184"/>
        <v>0</v>
      </c>
      <c r="AI122" s="38">
        <f t="shared" ca="1" si="184"/>
        <v>0</v>
      </c>
      <c r="AJ122" s="38">
        <f t="shared" ca="1" si="184"/>
        <v>0</v>
      </c>
      <c r="AK122" s="38">
        <f t="shared" ca="1" si="184"/>
        <v>0</v>
      </c>
      <c r="AL122" s="38">
        <f t="shared" ca="1" si="184"/>
        <v>0</v>
      </c>
      <c r="AM122" s="51"/>
    </row>
    <row r="123" spans="1:39" ht="15" customHeight="1" x14ac:dyDescent="0.25">
      <c r="A123" s="250"/>
      <c r="B123" s="214"/>
      <c r="C123" s="214"/>
      <c r="D123" s="53" t="s">
        <v>15</v>
      </c>
      <c r="E123" s="38">
        <f ca="1">IF(E112="","",E112+E122)</f>
        <v>0</v>
      </c>
      <c r="F123" s="39">
        <f ca="1">IF(F112="","",F112+F122)</f>
        <v>0</v>
      </c>
      <c r="G123" s="39">
        <f ca="1">IF(G112="","",G112+G122)</f>
        <v>0</v>
      </c>
      <c r="H123" s="39">
        <f t="shared" ref="H123" ca="1" si="185">IF(H112="","",H112+H122)</f>
        <v>0</v>
      </c>
      <c r="I123" s="39">
        <f t="shared" ref="I123" ca="1" si="186">IF(I112="","",I112+I122)</f>
        <v>0</v>
      </c>
      <c r="J123" s="39">
        <f t="shared" ref="J123" ca="1" si="187">IF(J112="","",J112+J122)</f>
        <v>0</v>
      </c>
      <c r="K123" s="39">
        <f t="shared" ref="K123" ca="1" si="188">IF(K112="","",K112+K122)</f>
        <v>0</v>
      </c>
      <c r="L123" s="39">
        <f t="shared" ref="L123" ca="1" si="189">IF(L112="","",L112+L122)</f>
        <v>0</v>
      </c>
      <c r="M123" s="39">
        <f t="shared" ref="M123" ca="1" si="190">IF(M112="","",M112+M122)</f>
        <v>0</v>
      </c>
      <c r="N123" s="40">
        <f t="shared" ref="N123" ca="1" si="191">IF(N112="","",N112+N122)</f>
        <v>0</v>
      </c>
      <c r="O123" s="39">
        <f t="shared" ref="O123" ca="1" si="192">IF(O112="","",O112+O122)</f>
        <v>0</v>
      </c>
      <c r="P123" s="39">
        <f t="shared" ref="P123" ca="1" si="193">IF(P112="","",P112+P122)</f>
        <v>0</v>
      </c>
      <c r="Q123" s="39">
        <f t="shared" ref="Q123" ca="1" si="194">IF(Q112="","",Q112+Q122)</f>
        <v>0</v>
      </c>
      <c r="R123" s="39">
        <f t="shared" ref="R123" ca="1" si="195">IF(R112="","",R112+R122)</f>
        <v>0</v>
      </c>
      <c r="S123" s="39">
        <f t="shared" ref="S123" ca="1" si="196">IF(S112="","",S112+S122)</f>
        <v>0</v>
      </c>
      <c r="T123" s="39">
        <f t="shared" ref="T123" ca="1" si="197">IF(T112="","",T112+T122)</f>
        <v>0</v>
      </c>
      <c r="U123" s="39">
        <f t="shared" ref="U123" ca="1" si="198">IF(U112="","",U112+U122)</f>
        <v>0</v>
      </c>
      <c r="V123" s="39">
        <f t="shared" ref="V123" ca="1" si="199">IF(V112="","",V112+V122)</f>
        <v>0</v>
      </c>
      <c r="W123" s="39">
        <f t="shared" ref="W123" ca="1" si="200">IF(W112="","",W112+W122)</f>
        <v>0</v>
      </c>
      <c r="X123" s="39">
        <f t="shared" ref="X123" ca="1" si="201">IF(X112="","",X112+X122)</f>
        <v>0</v>
      </c>
      <c r="Y123" s="39">
        <f t="shared" ref="Y123" ca="1" si="202">IF(Y112="","",Y112+Y122)</f>
        <v>0</v>
      </c>
      <c r="Z123" s="40">
        <f t="shared" ref="Z123" ca="1" si="203">IF(Z112="","",Z112+Z122)</f>
        <v>0</v>
      </c>
      <c r="AA123" s="38">
        <f t="shared" ref="AA123" ca="1" si="204">IF(AA112="","",AA112+AA122)</f>
        <v>0</v>
      </c>
      <c r="AB123" s="39">
        <f t="shared" ref="AB123" ca="1" si="205">IF(AB112="","",AB112+AB122)</f>
        <v>0</v>
      </c>
      <c r="AC123" s="39">
        <f t="shared" ref="AC123" ca="1" si="206">IF(AC112="","",AC112+AC122)</f>
        <v>0</v>
      </c>
      <c r="AD123" s="39">
        <f t="shared" ref="AD123" ca="1" si="207">IF(AD112="","",AD112+AD122)</f>
        <v>0</v>
      </c>
      <c r="AE123" s="39">
        <f t="shared" ref="AE123" ca="1" si="208">IF(AE112="","",AE112+AE122)</f>
        <v>0</v>
      </c>
      <c r="AF123" s="39">
        <f t="shared" ref="AF123" ca="1" si="209">IF(AF112="","",AF112+AF122)</f>
        <v>0</v>
      </c>
      <c r="AG123" s="39">
        <f t="shared" ref="AG123" ca="1" si="210">IF(AG112="","",AG112+AG122)</f>
        <v>0</v>
      </c>
      <c r="AH123" s="39">
        <f t="shared" ref="AH123" ca="1" si="211">IF(AH112="","",AH112+AH122)</f>
        <v>0</v>
      </c>
      <c r="AI123" s="39">
        <f t="shared" ref="AI123" ca="1" si="212">IF(AI112="","",AI112+AI122)</f>
        <v>0</v>
      </c>
      <c r="AJ123" s="39">
        <f t="shared" ref="AJ123" ca="1" si="213">IF(AJ112="","",AJ112+AJ122)</f>
        <v>0</v>
      </c>
      <c r="AK123" s="39">
        <f t="shared" ref="AK123" ca="1" si="214">IF(AK112="","",AK112+AK122)</f>
        <v>0</v>
      </c>
      <c r="AL123" s="39">
        <f t="shared" ref="AL123" ca="1" si="215">IF(AL112="","",AL112+AL122)</f>
        <v>0</v>
      </c>
      <c r="AM123" s="51"/>
    </row>
    <row r="124" spans="1:39" ht="15" customHeight="1" x14ac:dyDescent="0.25">
      <c r="A124" s="250"/>
      <c r="B124" s="214"/>
      <c r="C124" s="214"/>
      <c r="D124" s="53" t="s">
        <v>16</v>
      </c>
      <c r="E124" s="44">
        <f t="shared" ref="E124:AL124" ca="1" si="216">IF(E116="","",E116+E122)</f>
        <v>0</v>
      </c>
      <c r="F124">
        <f t="shared" ca="1" si="216"/>
        <v>0</v>
      </c>
      <c r="G124">
        <f t="shared" ca="1" si="216"/>
        <v>0</v>
      </c>
      <c r="H124">
        <f t="shared" ca="1" si="216"/>
        <v>0</v>
      </c>
      <c r="I124">
        <f t="shared" ca="1" si="216"/>
        <v>0</v>
      </c>
      <c r="J124">
        <f t="shared" ca="1" si="216"/>
        <v>0</v>
      </c>
      <c r="K124">
        <f t="shared" ca="1" si="216"/>
        <v>0</v>
      </c>
      <c r="L124">
        <f t="shared" ca="1" si="216"/>
        <v>0</v>
      </c>
      <c r="M124">
        <f t="shared" ca="1" si="216"/>
        <v>0</v>
      </c>
      <c r="N124" s="45">
        <f t="shared" ca="1" si="216"/>
        <v>0</v>
      </c>
      <c r="O124">
        <f t="shared" ca="1" si="216"/>
        <v>0</v>
      </c>
      <c r="P124">
        <f t="shared" ca="1" si="216"/>
        <v>0</v>
      </c>
      <c r="Q124">
        <f t="shared" ca="1" si="216"/>
        <v>0</v>
      </c>
      <c r="R124">
        <f t="shared" ca="1" si="216"/>
        <v>0</v>
      </c>
      <c r="S124">
        <f t="shared" ca="1" si="216"/>
        <v>0</v>
      </c>
      <c r="T124">
        <f t="shared" ca="1" si="216"/>
        <v>0</v>
      </c>
      <c r="U124">
        <f t="shared" ca="1" si="216"/>
        <v>0</v>
      </c>
      <c r="V124">
        <f t="shared" ca="1" si="216"/>
        <v>0</v>
      </c>
      <c r="W124">
        <f t="shared" ca="1" si="216"/>
        <v>0</v>
      </c>
      <c r="X124">
        <f t="shared" ca="1" si="216"/>
        <v>0</v>
      </c>
      <c r="Y124">
        <f t="shared" ca="1" si="216"/>
        <v>0</v>
      </c>
      <c r="Z124" s="45">
        <f t="shared" ca="1" si="216"/>
        <v>0</v>
      </c>
      <c r="AA124" s="44">
        <f t="shared" ca="1" si="216"/>
        <v>0</v>
      </c>
      <c r="AB124">
        <f t="shared" ca="1" si="216"/>
        <v>0</v>
      </c>
      <c r="AC124">
        <f t="shared" ca="1" si="216"/>
        <v>0</v>
      </c>
      <c r="AD124">
        <f t="shared" ca="1" si="216"/>
        <v>0</v>
      </c>
      <c r="AE124">
        <f t="shared" ca="1" si="216"/>
        <v>0</v>
      </c>
      <c r="AF124">
        <f t="shared" ca="1" si="216"/>
        <v>0</v>
      </c>
      <c r="AG124">
        <f t="shared" ca="1" si="216"/>
        <v>0</v>
      </c>
      <c r="AH124">
        <f t="shared" ca="1" si="216"/>
        <v>0</v>
      </c>
      <c r="AI124">
        <f t="shared" ca="1" si="216"/>
        <v>0</v>
      </c>
      <c r="AJ124">
        <f t="shared" ca="1" si="216"/>
        <v>0</v>
      </c>
      <c r="AK124">
        <f t="shared" ca="1" si="216"/>
        <v>0</v>
      </c>
      <c r="AL124">
        <f t="shared" ca="1" si="216"/>
        <v>0</v>
      </c>
      <c r="AM124" s="51"/>
    </row>
    <row r="125" spans="1:39" ht="15.75" customHeight="1" x14ac:dyDescent="0.25">
      <c r="A125" s="250"/>
      <c r="B125" s="214"/>
      <c r="C125" s="214"/>
      <c r="D125" s="50" t="s">
        <v>8</v>
      </c>
      <c r="E125" s="227">
        <f>SUMIFS(Katsayilar!$C$2:$C$50,Katsayilar!$A$2:$A$50,"&lt;="&amp;DATE(YEAR(E109),MONTH(E109),1),Katsayilar!$B$2:$B$50,"&gt;="&amp;DATE(YEAR(E109),MONTH(E109),1))</f>
        <v>0.43368400000000001</v>
      </c>
      <c r="F125" s="228"/>
      <c r="G125" s="228"/>
      <c r="H125" s="228"/>
      <c r="I125" s="228">
        <f>SUMIFS(Katsayilar!$C$2:$C$50,Katsayilar!$A$2:$A$50,"&lt;="&amp;DATE(YEAR(I109),MONTH(I109),1),Katsayilar!$B$2:$B$50,"&gt;="&amp;DATE(YEAR(I109),MONTH(I109),1))</f>
        <v>0.50979600000000003</v>
      </c>
      <c r="J125" s="228"/>
      <c r="K125" s="228"/>
      <c r="L125" s="228"/>
      <c r="M125" s="228"/>
      <c r="N125" s="229"/>
      <c r="O125" s="230">
        <f>SUMIFS(Katsayilar!$C$2:$C$50,Katsayilar!$A$2:$A$50,"&lt;="&amp;DATE(YEAR(O109),MONTH(O109),1),Katsayilar!$B$2:$B$50,"&gt;="&amp;DATE(YEAR(O109),MONTH(O109),1))</f>
        <v>0.76087099999999996</v>
      </c>
      <c r="P125" s="228"/>
      <c r="Q125" s="228"/>
      <c r="R125" s="228"/>
      <c r="S125" s="228"/>
      <c r="T125" s="228"/>
      <c r="U125" s="228">
        <f>SUMIFS(Katsayilar!$C$2:$C$50,Katsayilar!$A$2:$A$50,"&lt;="&amp;DATE(YEAR(U109),MONTH(U109),1),Katsayilar!$B$2:$B$50,"&gt;="&amp;DATE(YEAR(U109),MONTH(U109),1))</f>
        <v>0.90779600000000005</v>
      </c>
      <c r="V125" s="228"/>
      <c r="W125" s="228"/>
      <c r="X125" s="228"/>
      <c r="Y125" s="228"/>
      <c r="Z125" s="229"/>
      <c r="AA125" s="227">
        <f>SUMIFS(Katsayilar!$C$2:$C$50,Katsayilar!$A$2:$A$50,"&lt;="&amp;DATE(YEAR(AA109),MONTH(AA109),1),Katsayilar!$B$2:$B$50,"&gt;="&amp;DATE(YEAR(AA109),MONTH(AA109),1))</f>
        <v>1.012556</v>
      </c>
      <c r="AB125" s="228"/>
      <c r="AC125" s="228"/>
      <c r="AD125" s="228"/>
      <c r="AE125" s="228"/>
      <c r="AF125" s="228"/>
      <c r="AG125" s="228">
        <f>SUMIFS(Katsayilar!$C$2:$C$50,Katsayilar!$A$2:$A$50,"&lt;="&amp;DATE(YEAR(AG109),MONTH(AG109),1),Katsayilar!$B$2:$B$50,"&gt;="&amp;DATE(YEAR(AG109),MONTH(AG109),1))</f>
        <v>1.1702109999999999</v>
      </c>
      <c r="AH125" s="228"/>
      <c r="AI125" s="228"/>
      <c r="AJ125" s="228"/>
      <c r="AK125" s="228"/>
      <c r="AL125" s="231"/>
      <c r="AM125" s="51"/>
    </row>
    <row r="126" spans="1:39" ht="15.75" customHeight="1" x14ac:dyDescent="0.25">
      <c r="A126" s="250"/>
      <c r="B126" s="214"/>
      <c r="C126" s="214"/>
      <c r="D126" s="50" t="s">
        <v>17</v>
      </c>
      <c r="E126" s="216">
        <f>SUM(E112:H112)</f>
        <v>0</v>
      </c>
      <c r="F126" s="217"/>
      <c r="G126" s="217"/>
      <c r="H126" s="217"/>
      <c r="I126" s="220">
        <f>SUM(I112:N112)</f>
        <v>0</v>
      </c>
      <c r="J126" s="217"/>
      <c r="K126" s="217"/>
      <c r="L126" s="217"/>
      <c r="M126" s="217"/>
      <c r="N126" s="221"/>
      <c r="O126" s="223">
        <f t="shared" ref="O126:O130" si="217">SUM(O112:T112)</f>
        <v>0</v>
      </c>
      <c r="P126" s="217"/>
      <c r="Q126" s="217"/>
      <c r="R126" s="217"/>
      <c r="S126" s="217"/>
      <c r="T126" s="217"/>
      <c r="U126" s="220">
        <f t="shared" ref="U126:U130" si="218">SUM(U112:Z112)</f>
        <v>0</v>
      </c>
      <c r="V126" s="217"/>
      <c r="W126" s="217"/>
      <c r="X126" s="217"/>
      <c r="Y126" s="217"/>
      <c r="Z126" s="221"/>
      <c r="AA126" s="216">
        <f t="shared" ref="AA126:AA130" si="219">SUM(AA112:AF112)</f>
        <v>0</v>
      </c>
      <c r="AB126" s="217"/>
      <c r="AC126" s="217"/>
      <c r="AD126" s="217"/>
      <c r="AE126" s="217"/>
      <c r="AF126" s="217"/>
      <c r="AG126" s="220">
        <f t="shared" ref="AG126:AG130" si="220">SUM(AG112:AL112)</f>
        <v>0</v>
      </c>
      <c r="AH126" s="217"/>
      <c r="AI126" s="217"/>
      <c r="AJ126" s="217"/>
      <c r="AK126" s="217"/>
      <c r="AL126" s="222"/>
      <c r="AM126" s="49">
        <f>SUM(E126:AL126)</f>
        <v>0</v>
      </c>
    </row>
    <row r="127" spans="1:39" ht="15.75" customHeight="1" x14ac:dyDescent="0.25">
      <c r="A127" s="250"/>
      <c r="B127" s="214"/>
      <c r="C127" s="214"/>
      <c r="D127" s="50" t="s">
        <v>51</v>
      </c>
      <c r="E127" s="216">
        <f>SUM(E113:H113)</f>
        <v>0</v>
      </c>
      <c r="F127" s="217"/>
      <c r="G127" s="217"/>
      <c r="H127" s="217"/>
      <c r="I127" s="220">
        <f t="shared" ref="I127:I130" si="221">SUM(I113:N113)</f>
        <v>0</v>
      </c>
      <c r="J127" s="217"/>
      <c r="K127" s="217"/>
      <c r="L127" s="217"/>
      <c r="M127" s="217"/>
      <c r="N127" s="221"/>
      <c r="O127" s="223">
        <f t="shared" si="217"/>
        <v>0</v>
      </c>
      <c r="P127" s="217"/>
      <c r="Q127" s="217"/>
      <c r="R127" s="217"/>
      <c r="S127" s="217"/>
      <c r="T127" s="217"/>
      <c r="U127" s="220">
        <f t="shared" si="218"/>
        <v>0</v>
      </c>
      <c r="V127" s="217"/>
      <c r="W127" s="217"/>
      <c r="X127" s="217"/>
      <c r="Y127" s="217"/>
      <c r="Z127" s="221"/>
      <c r="AA127" s="216">
        <f t="shared" si="219"/>
        <v>0</v>
      </c>
      <c r="AB127" s="217"/>
      <c r="AC127" s="217"/>
      <c r="AD127" s="217"/>
      <c r="AE127" s="217"/>
      <c r="AF127" s="217"/>
      <c r="AG127" s="220">
        <f t="shared" si="220"/>
        <v>0</v>
      </c>
      <c r="AH127" s="217"/>
      <c r="AI127" s="217"/>
      <c r="AJ127" s="217"/>
      <c r="AK127" s="217"/>
      <c r="AL127" s="222"/>
      <c r="AM127" s="49">
        <f t="shared" ref="AM127:AM133" si="222">SUM(E127:AL127)</f>
        <v>0</v>
      </c>
    </row>
    <row r="128" spans="1:39" ht="15.75" customHeight="1" x14ac:dyDescent="0.25">
      <c r="A128" s="250"/>
      <c r="B128" s="214"/>
      <c r="C128" s="214"/>
      <c r="D128" s="50" t="s">
        <v>18</v>
      </c>
      <c r="E128" s="216">
        <f t="shared" ref="E128:E130" si="223">SUM(E114:H114)</f>
        <v>0</v>
      </c>
      <c r="F128" s="217"/>
      <c r="G128" s="217"/>
      <c r="H128" s="217"/>
      <c r="I128" s="220">
        <f t="shared" si="221"/>
        <v>0</v>
      </c>
      <c r="J128" s="217"/>
      <c r="K128" s="217"/>
      <c r="L128" s="217"/>
      <c r="M128" s="217"/>
      <c r="N128" s="221"/>
      <c r="O128" s="223">
        <f t="shared" si="217"/>
        <v>0</v>
      </c>
      <c r="P128" s="217"/>
      <c r="Q128" s="217"/>
      <c r="R128" s="217"/>
      <c r="S128" s="217"/>
      <c r="T128" s="217"/>
      <c r="U128" s="220">
        <f t="shared" si="218"/>
        <v>0</v>
      </c>
      <c r="V128" s="217"/>
      <c r="W128" s="217"/>
      <c r="X128" s="217"/>
      <c r="Y128" s="217"/>
      <c r="Z128" s="221"/>
      <c r="AA128" s="216">
        <f t="shared" si="219"/>
        <v>0</v>
      </c>
      <c r="AB128" s="217"/>
      <c r="AC128" s="217"/>
      <c r="AD128" s="217"/>
      <c r="AE128" s="217"/>
      <c r="AF128" s="217"/>
      <c r="AG128" s="220">
        <f t="shared" si="220"/>
        <v>0</v>
      </c>
      <c r="AH128" s="217"/>
      <c r="AI128" s="217"/>
      <c r="AJ128" s="217"/>
      <c r="AK128" s="217"/>
      <c r="AL128" s="222"/>
      <c r="AM128" s="49">
        <f t="shared" si="222"/>
        <v>0</v>
      </c>
    </row>
    <row r="129" spans="1:39" ht="15.75" customHeight="1" x14ac:dyDescent="0.25">
      <c r="A129" s="250"/>
      <c r="B129" s="214"/>
      <c r="C129" s="214"/>
      <c r="D129" s="50" t="s">
        <v>9</v>
      </c>
      <c r="E129" s="216">
        <f t="shared" si="223"/>
        <v>0</v>
      </c>
      <c r="F129" s="217"/>
      <c r="G129" s="217"/>
      <c r="H129" s="217"/>
      <c r="I129" s="220">
        <f t="shared" si="221"/>
        <v>0</v>
      </c>
      <c r="J129" s="217"/>
      <c r="K129" s="217"/>
      <c r="L129" s="217"/>
      <c r="M129" s="217"/>
      <c r="N129" s="221"/>
      <c r="O129" s="223">
        <f t="shared" si="217"/>
        <v>0</v>
      </c>
      <c r="P129" s="217"/>
      <c r="Q129" s="217"/>
      <c r="R129" s="217"/>
      <c r="S129" s="217"/>
      <c r="T129" s="217"/>
      <c r="U129" s="220">
        <f t="shared" si="218"/>
        <v>0</v>
      </c>
      <c r="V129" s="217"/>
      <c r="W129" s="217"/>
      <c r="X129" s="217"/>
      <c r="Y129" s="217"/>
      <c r="Z129" s="221"/>
      <c r="AA129" s="216">
        <f t="shared" si="219"/>
        <v>0</v>
      </c>
      <c r="AB129" s="217"/>
      <c r="AC129" s="217"/>
      <c r="AD129" s="217"/>
      <c r="AE129" s="217"/>
      <c r="AF129" s="217"/>
      <c r="AG129" s="220">
        <f t="shared" si="220"/>
        <v>0</v>
      </c>
      <c r="AH129" s="217"/>
      <c r="AI129" s="217"/>
      <c r="AJ129" s="217"/>
      <c r="AK129" s="217"/>
      <c r="AL129" s="222"/>
      <c r="AM129" s="49">
        <f t="shared" si="222"/>
        <v>0</v>
      </c>
    </row>
    <row r="130" spans="1:39" ht="15.75" customHeight="1" x14ac:dyDescent="0.25">
      <c r="A130" s="250"/>
      <c r="B130" s="214"/>
      <c r="C130" s="214"/>
      <c r="D130" s="50" t="s">
        <v>19</v>
      </c>
      <c r="E130" s="216">
        <f t="shared" si="223"/>
        <v>0</v>
      </c>
      <c r="F130" s="217"/>
      <c r="G130" s="217"/>
      <c r="H130" s="217"/>
      <c r="I130" s="220">
        <f t="shared" si="221"/>
        <v>0</v>
      </c>
      <c r="J130" s="217"/>
      <c r="K130" s="217"/>
      <c r="L130" s="217"/>
      <c r="M130" s="217"/>
      <c r="N130" s="221"/>
      <c r="O130" s="223">
        <f t="shared" si="217"/>
        <v>0</v>
      </c>
      <c r="P130" s="217"/>
      <c r="Q130" s="217"/>
      <c r="R130" s="217"/>
      <c r="S130" s="217"/>
      <c r="T130" s="217"/>
      <c r="U130" s="220">
        <f t="shared" si="218"/>
        <v>0</v>
      </c>
      <c r="V130" s="217"/>
      <c r="W130" s="217"/>
      <c r="X130" s="217"/>
      <c r="Y130" s="217"/>
      <c r="Z130" s="221"/>
      <c r="AA130" s="216">
        <f t="shared" si="219"/>
        <v>0</v>
      </c>
      <c r="AB130" s="217"/>
      <c r="AC130" s="217"/>
      <c r="AD130" s="217"/>
      <c r="AE130" s="217"/>
      <c r="AF130" s="217"/>
      <c r="AG130" s="220">
        <f t="shared" si="220"/>
        <v>0</v>
      </c>
      <c r="AH130" s="217"/>
      <c r="AI130" s="217"/>
      <c r="AJ130" s="217"/>
      <c r="AK130" s="217"/>
      <c r="AL130" s="222"/>
      <c r="AM130" s="49">
        <f t="shared" si="222"/>
        <v>0</v>
      </c>
    </row>
    <row r="131" spans="1:39" ht="15.75" customHeight="1" x14ac:dyDescent="0.25">
      <c r="A131" s="250"/>
      <c r="B131" s="214"/>
      <c r="C131" s="214"/>
      <c r="D131" s="50" t="s">
        <v>21</v>
      </c>
      <c r="E131" s="216">
        <f ca="1">SUM(E122:H122)</f>
        <v>0</v>
      </c>
      <c r="F131" s="217"/>
      <c r="G131" s="217"/>
      <c r="H131" s="217"/>
      <c r="I131" s="220">
        <f ca="1">SUM(I122:N122)</f>
        <v>0</v>
      </c>
      <c r="J131" s="217"/>
      <c r="K131" s="217"/>
      <c r="L131" s="217"/>
      <c r="M131" s="217"/>
      <c r="N131" s="221"/>
      <c r="O131" s="223">
        <f ca="1">SUM(O122:T122)</f>
        <v>0</v>
      </c>
      <c r="P131" s="217"/>
      <c r="Q131" s="217"/>
      <c r="R131" s="217"/>
      <c r="S131" s="217"/>
      <c r="T131" s="217"/>
      <c r="U131" s="220">
        <f ca="1">SUM(U122:Z122)</f>
        <v>0</v>
      </c>
      <c r="V131" s="217"/>
      <c r="W131" s="217"/>
      <c r="X131" s="217"/>
      <c r="Y131" s="217"/>
      <c r="Z131" s="221"/>
      <c r="AA131" s="216">
        <f ca="1">SUM(AA122:AF122)</f>
        <v>0</v>
      </c>
      <c r="AB131" s="217"/>
      <c r="AC131" s="217"/>
      <c r="AD131" s="217"/>
      <c r="AE131" s="217"/>
      <c r="AF131" s="217"/>
      <c r="AG131" s="220">
        <f ca="1">SUM(AG122:AL122)</f>
        <v>0</v>
      </c>
      <c r="AH131" s="217"/>
      <c r="AI131" s="217"/>
      <c r="AJ131" s="217"/>
      <c r="AK131" s="217"/>
      <c r="AL131" s="222"/>
      <c r="AM131" s="49">
        <f t="shared" ca="1" si="222"/>
        <v>0</v>
      </c>
    </row>
    <row r="132" spans="1:39" ht="15.75" customHeight="1" x14ac:dyDescent="0.25">
      <c r="A132" s="250"/>
      <c r="B132" s="214"/>
      <c r="C132" s="214"/>
      <c r="D132" s="50" t="s">
        <v>15</v>
      </c>
      <c r="E132" s="216">
        <f t="shared" ref="E132:E133" ca="1" si="224">SUM(E123:H123)</f>
        <v>0</v>
      </c>
      <c r="F132" s="217"/>
      <c r="G132" s="217"/>
      <c r="H132" s="217"/>
      <c r="I132" s="220">
        <f t="shared" ref="I132:I133" ca="1" si="225">SUM(I123:N123)</f>
        <v>0</v>
      </c>
      <c r="J132" s="217"/>
      <c r="K132" s="217"/>
      <c r="L132" s="217"/>
      <c r="M132" s="217"/>
      <c r="N132" s="221"/>
      <c r="O132" s="223">
        <f t="shared" ref="O132:O133" ca="1" si="226">SUM(O123:T123)</f>
        <v>0</v>
      </c>
      <c r="P132" s="217"/>
      <c r="Q132" s="217"/>
      <c r="R132" s="217"/>
      <c r="S132" s="217"/>
      <c r="T132" s="217"/>
      <c r="U132" s="220">
        <f t="shared" ref="U132:U133" ca="1" si="227">SUM(U123:Z123)</f>
        <v>0</v>
      </c>
      <c r="V132" s="217"/>
      <c r="W132" s="217"/>
      <c r="X132" s="217"/>
      <c r="Y132" s="217"/>
      <c r="Z132" s="221"/>
      <c r="AA132" s="216">
        <f t="shared" ref="AA132:AA133" ca="1" si="228">SUM(AA123:AF123)</f>
        <v>0</v>
      </c>
      <c r="AB132" s="217"/>
      <c r="AC132" s="217"/>
      <c r="AD132" s="217"/>
      <c r="AE132" s="217"/>
      <c r="AF132" s="217"/>
      <c r="AG132" s="220">
        <f t="shared" ref="AG132:AG133" ca="1" si="229">SUM(AG123:AL123)</f>
        <v>0</v>
      </c>
      <c r="AH132" s="217"/>
      <c r="AI132" s="217"/>
      <c r="AJ132" s="217"/>
      <c r="AK132" s="217"/>
      <c r="AL132" s="222"/>
      <c r="AM132" s="49">
        <f t="shared" ca="1" si="222"/>
        <v>0</v>
      </c>
    </row>
    <row r="133" spans="1:39" ht="15.75" customHeight="1" thickBot="1" x14ac:dyDescent="0.3">
      <c r="A133" s="251"/>
      <c r="B133" s="215"/>
      <c r="C133" s="215"/>
      <c r="D133" s="54" t="s">
        <v>16</v>
      </c>
      <c r="E133" s="218">
        <f t="shared" ca="1" si="224"/>
        <v>0</v>
      </c>
      <c r="F133" s="219"/>
      <c r="G133" s="219"/>
      <c r="H133" s="219"/>
      <c r="I133" s="224">
        <f t="shared" ca="1" si="225"/>
        <v>0</v>
      </c>
      <c r="J133" s="219"/>
      <c r="K133" s="219"/>
      <c r="L133" s="219"/>
      <c r="M133" s="219"/>
      <c r="N133" s="225"/>
      <c r="O133" s="232">
        <f t="shared" ca="1" si="226"/>
        <v>0</v>
      </c>
      <c r="P133" s="219"/>
      <c r="Q133" s="219"/>
      <c r="R133" s="219"/>
      <c r="S133" s="219"/>
      <c r="T133" s="219"/>
      <c r="U133" s="224">
        <f t="shared" ca="1" si="227"/>
        <v>0</v>
      </c>
      <c r="V133" s="219"/>
      <c r="W133" s="219"/>
      <c r="X133" s="219"/>
      <c r="Y133" s="219"/>
      <c r="Z133" s="225"/>
      <c r="AA133" s="218">
        <f t="shared" ca="1" si="228"/>
        <v>0</v>
      </c>
      <c r="AB133" s="219"/>
      <c r="AC133" s="219"/>
      <c r="AD133" s="219"/>
      <c r="AE133" s="219"/>
      <c r="AF133" s="219"/>
      <c r="AG133" s="224">
        <f t="shared" ca="1" si="229"/>
        <v>0</v>
      </c>
      <c r="AH133" s="219"/>
      <c r="AI133" s="219"/>
      <c r="AJ133" s="219"/>
      <c r="AK133" s="219"/>
      <c r="AL133" s="226"/>
      <c r="AM133" s="55">
        <f t="shared" ca="1" si="222"/>
        <v>0</v>
      </c>
    </row>
    <row r="134" spans="1:39" ht="4.5" customHeight="1" x14ac:dyDescent="0.25">
      <c r="A134" s="252">
        <v>6</v>
      </c>
      <c r="B134" s="213">
        <f>'VERİ GİRİŞİ'!B17</f>
        <v>0</v>
      </c>
      <c r="C134" s="213">
        <f>'VERİ GİRİŞİ'!C17</f>
        <v>0</v>
      </c>
      <c r="D134" s="61" t="s">
        <v>50</v>
      </c>
      <c r="E134" s="62">
        <v>45016</v>
      </c>
      <c r="F134" s="63">
        <v>45044</v>
      </c>
      <c r="G134" s="63">
        <v>45047</v>
      </c>
      <c r="H134" s="63">
        <v>45078</v>
      </c>
      <c r="I134" s="63">
        <v>45108</v>
      </c>
      <c r="J134" s="63">
        <v>45139</v>
      </c>
      <c r="K134" s="63">
        <v>45170</v>
      </c>
      <c r="L134" s="63">
        <v>45200</v>
      </c>
      <c r="M134" s="63">
        <v>45231</v>
      </c>
      <c r="N134" s="64">
        <v>45261</v>
      </c>
      <c r="O134" s="65">
        <v>45292</v>
      </c>
      <c r="P134" s="63">
        <v>45323</v>
      </c>
      <c r="Q134" s="63">
        <v>45352</v>
      </c>
      <c r="R134" s="63">
        <v>45383</v>
      </c>
      <c r="S134" s="63">
        <v>45413</v>
      </c>
      <c r="T134" s="63">
        <v>45444</v>
      </c>
      <c r="U134" s="63">
        <v>45474</v>
      </c>
      <c r="V134" s="63">
        <v>45505</v>
      </c>
      <c r="W134" s="63">
        <v>45536</v>
      </c>
      <c r="X134" s="63">
        <v>45566</v>
      </c>
      <c r="Y134" s="63">
        <v>45597</v>
      </c>
      <c r="Z134" s="64">
        <v>45627</v>
      </c>
      <c r="AA134" s="62">
        <v>45658</v>
      </c>
      <c r="AB134" s="63">
        <v>45689</v>
      </c>
      <c r="AC134" s="63">
        <v>45717</v>
      </c>
      <c r="AD134" s="63">
        <v>45748</v>
      </c>
      <c r="AE134" s="63">
        <v>45778</v>
      </c>
      <c r="AF134" s="63">
        <v>45809</v>
      </c>
      <c r="AG134" s="63">
        <v>45839</v>
      </c>
      <c r="AH134" s="63">
        <v>45870</v>
      </c>
      <c r="AI134" s="63">
        <v>45901</v>
      </c>
      <c r="AJ134" s="63">
        <v>45931</v>
      </c>
      <c r="AK134" s="63">
        <v>45962</v>
      </c>
      <c r="AL134" s="66">
        <v>45992</v>
      </c>
      <c r="AM134" s="67"/>
    </row>
    <row r="135" spans="1:39" x14ac:dyDescent="0.25">
      <c r="A135" s="250"/>
      <c r="B135" s="214"/>
      <c r="C135" s="214"/>
      <c r="D135" s="50" t="s">
        <v>20</v>
      </c>
      <c r="E135" s="79">
        <f>'VERİ GİRİŞİ'!E17</f>
        <v>0</v>
      </c>
      <c r="F135" s="79">
        <f>'VERİ GİRİŞİ'!F17</f>
        <v>0</v>
      </c>
      <c r="G135" s="79">
        <f>'VERİ GİRİŞİ'!G17</f>
        <v>0</v>
      </c>
      <c r="H135" s="79">
        <f>'VERİ GİRİŞİ'!H17</f>
        <v>0</v>
      </c>
      <c r="I135" s="79">
        <f>'VERİ GİRİŞİ'!I17</f>
        <v>0</v>
      </c>
      <c r="J135" s="79">
        <f>'VERİ GİRİŞİ'!J17</f>
        <v>0</v>
      </c>
      <c r="K135" s="79">
        <f>'VERİ GİRİŞİ'!K17</f>
        <v>0</v>
      </c>
      <c r="L135" s="79">
        <f>'VERİ GİRİŞİ'!L17</f>
        <v>0</v>
      </c>
      <c r="M135" s="79">
        <f>'VERİ GİRİŞİ'!M17</f>
        <v>0</v>
      </c>
      <c r="N135" s="79">
        <f>'VERİ GİRİŞİ'!N17</f>
        <v>0</v>
      </c>
      <c r="O135" s="79">
        <f>'VERİ GİRİŞİ'!O17</f>
        <v>0</v>
      </c>
      <c r="P135" s="79">
        <f>'VERİ GİRİŞİ'!P17</f>
        <v>0</v>
      </c>
      <c r="Q135" s="79">
        <f>'VERİ GİRİŞİ'!Q17</f>
        <v>0</v>
      </c>
      <c r="R135" s="79">
        <f>'VERİ GİRİŞİ'!R17</f>
        <v>0</v>
      </c>
      <c r="S135" s="79">
        <f>'VERİ GİRİŞİ'!S17</f>
        <v>0</v>
      </c>
      <c r="T135" s="79">
        <f>'VERİ GİRİŞİ'!T17</f>
        <v>0</v>
      </c>
      <c r="U135" s="79">
        <f>'VERİ GİRİŞİ'!U17</f>
        <v>0</v>
      </c>
      <c r="V135" s="79">
        <f>'VERİ GİRİŞİ'!V17</f>
        <v>0</v>
      </c>
      <c r="W135" s="79">
        <f>'VERİ GİRİŞİ'!W17</f>
        <v>0</v>
      </c>
      <c r="X135" s="79">
        <f>'VERİ GİRİŞİ'!X17</f>
        <v>0</v>
      </c>
      <c r="Y135" s="79">
        <f>'VERİ GİRİŞİ'!Y17</f>
        <v>0</v>
      </c>
      <c r="Z135" s="79">
        <f>'VERİ GİRİŞİ'!Z17</f>
        <v>0</v>
      </c>
      <c r="AA135" s="79">
        <f>'VERİ GİRİŞİ'!AA17</f>
        <v>0</v>
      </c>
      <c r="AB135" s="79">
        <f>'VERİ GİRİŞİ'!AB17</f>
        <v>0</v>
      </c>
      <c r="AC135" s="79">
        <f>'VERİ GİRİŞİ'!AC17</f>
        <v>0</v>
      </c>
      <c r="AD135" s="79">
        <f>'VERİ GİRİŞİ'!AD17</f>
        <v>0</v>
      </c>
      <c r="AE135" s="79">
        <f>'VERİ GİRİŞİ'!AE17</f>
        <v>0</v>
      </c>
      <c r="AF135" s="79">
        <f>'VERİ GİRİŞİ'!AF17</f>
        <v>0</v>
      </c>
      <c r="AG135" s="79">
        <f>'VERİ GİRİŞİ'!AG17</f>
        <v>0</v>
      </c>
      <c r="AH135" s="79">
        <f>'VERİ GİRİŞİ'!AH17</f>
        <v>0</v>
      </c>
      <c r="AI135" s="79">
        <f>'VERİ GİRİŞİ'!AI17</f>
        <v>0</v>
      </c>
      <c r="AJ135" s="79">
        <f>'VERİ GİRİŞİ'!AJ17</f>
        <v>0</v>
      </c>
      <c r="AK135" s="79">
        <f>'VERİ GİRİŞİ'!AK17</f>
        <v>0</v>
      </c>
      <c r="AL135" s="79">
        <f>'VERİ GİRİŞİ'!AL17</f>
        <v>0</v>
      </c>
      <c r="AM135" s="79">
        <f>'VERİ GİRİŞİ'!AM17</f>
        <v>0</v>
      </c>
    </row>
    <row r="136" spans="1:39" ht="15" customHeight="1" x14ac:dyDescent="0.25">
      <c r="A136" s="250"/>
      <c r="B136" s="214"/>
      <c r="C136" s="214"/>
      <c r="D136" s="53" t="s">
        <v>8</v>
      </c>
      <c r="E136" s="35">
        <f>SUMIFS(Katsayilar!$C$2:$C$50,Katsayilar!$A$2:$A$50,"&lt;="&amp;DATE(YEAR(E134),MONTH(E134),1),Katsayilar!$B$2:$B$50,"&gt;="&amp;DATE(YEAR(E134),MONTH(E134),1))</f>
        <v>0.43368400000000001</v>
      </c>
      <c r="F136" s="36">
        <f>SUMIFS(Katsayilar!$C$2:$C$50,Katsayilar!$A$2:$A$50,"&lt;="&amp;DATE(YEAR(F134),MONTH(F134),1),Katsayilar!$B$2:$B$50,"&gt;="&amp;DATE(YEAR(F134),MONTH(F134),1))</f>
        <v>0.43368400000000001</v>
      </c>
      <c r="G136" s="36">
        <f>SUMIFS(Katsayilar!$C$2:$C$50,Katsayilar!$A$2:$A$50,"&lt;="&amp;DATE(YEAR(G134),MONTH(G134),1),Katsayilar!$B$2:$B$50,"&gt;="&amp;DATE(YEAR(G134),MONTH(G134),1))</f>
        <v>0.43368400000000001</v>
      </c>
      <c r="H136" s="36">
        <f>SUMIFS(Katsayilar!$C$2:$C$50,Katsayilar!$A$2:$A$50,"&lt;="&amp;DATE(YEAR(H134),MONTH(H134),1),Katsayilar!$B$2:$B$50,"&gt;="&amp;DATE(YEAR(H134),MONTH(H134),1))</f>
        <v>0.43368400000000001</v>
      </c>
      <c r="I136" s="36">
        <f>SUMIFS(Katsayilar!$C$2:$C$50,Katsayilar!$A$2:$A$50,"&lt;="&amp;DATE(YEAR(I134),MONTH(I134),1),Katsayilar!$B$2:$B$50,"&gt;="&amp;DATE(YEAR(I134),MONTH(I134),1))</f>
        <v>0.50979600000000003</v>
      </c>
      <c r="J136" s="36">
        <f>SUMIFS(Katsayilar!$C$2:$C$50,Katsayilar!$A$2:$A$50,"&lt;="&amp;DATE(YEAR(J134),MONTH(J134),1),Katsayilar!$B$2:$B$50,"&gt;="&amp;DATE(YEAR(J134),MONTH(J134),1))</f>
        <v>0.50979600000000003</v>
      </c>
      <c r="K136" s="36">
        <f>SUMIFS(Katsayilar!$C$2:$C$50,Katsayilar!$A$2:$A$50,"&lt;="&amp;DATE(YEAR(K134),MONTH(K134),1),Katsayilar!$B$2:$B$50,"&gt;="&amp;DATE(YEAR(K134),MONTH(K134),1))</f>
        <v>0.50979600000000003</v>
      </c>
      <c r="L136" s="36">
        <f>SUMIFS(Katsayilar!$C$2:$C$50,Katsayilar!$A$2:$A$50,"&lt;="&amp;DATE(YEAR(L134),MONTH(L134),1),Katsayilar!$B$2:$B$50,"&gt;="&amp;DATE(YEAR(L134),MONTH(L134),1))</f>
        <v>0.50979600000000003</v>
      </c>
      <c r="M136" s="36">
        <f>SUMIFS(Katsayilar!$C$2:$C$50,Katsayilar!$A$2:$A$50,"&lt;="&amp;DATE(YEAR(M134),MONTH(M134),1),Katsayilar!$B$2:$B$50,"&gt;="&amp;DATE(YEAR(M134),MONTH(M134),1))</f>
        <v>0.50979600000000003</v>
      </c>
      <c r="N136" s="37">
        <f>SUMIFS(Katsayilar!$C$2:$C$50,Katsayilar!$A$2:$A$50,"&lt;="&amp;DATE(YEAR(N134),MONTH(N134),1),Katsayilar!$B$2:$B$50,"&gt;="&amp;DATE(YEAR(N134),MONTH(N134),1))</f>
        <v>0.50979600000000003</v>
      </c>
      <c r="O136" s="36">
        <f>SUMIFS(Katsayilar!$C$2:$C$50,Katsayilar!$A$2:$A$50,"&lt;="&amp;DATE(YEAR(O134),MONTH(O134),1),Katsayilar!$B$2:$B$50,"&gt;="&amp;DATE(YEAR(O134),MONTH(O134),1))</f>
        <v>0.76087099999999996</v>
      </c>
      <c r="P136" s="36">
        <f>SUMIFS(Katsayilar!$C$2:$C$50,Katsayilar!$A$2:$A$50,"&lt;="&amp;DATE(YEAR(P134),MONTH(P134),1),Katsayilar!$B$2:$B$50,"&gt;="&amp;DATE(YEAR(P134),MONTH(P134),1))</f>
        <v>0.76087099999999996</v>
      </c>
      <c r="Q136" s="36">
        <f>SUMIFS(Katsayilar!$C$2:$C$50,Katsayilar!$A$2:$A$50,"&lt;="&amp;DATE(YEAR(Q134),MONTH(Q134),1),Katsayilar!$B$2:$B$50,"&gt;="&amp;DATE(YEAR(Q134),MONTH(Q134),1))</f>
        <v>0.76087099999999996</v>
      </c>
      <c r="R136" s="36">
        <f>SUMIFS(Katsayilar!$C$2:$C$50,Katsayilar!$A$2:$A$50,"&lt;="&amp;DATE(YEAR(R134),MONTH(R134),1),Katsayilar!$B$2:$B$50,"&gt;="&amp;DATE(YEAR(R134),MONTH(R134),1))</f>
        <v>0.76087099999999996</v>
      </c>
      <c r="S136" s="36">
        <f>SUMIFS(Katsayilar!$C$2:$C$50,Katsayilar!$A$2:$A$50,"&lt;="&amp;DATE(YEAR(S134),MONTH(S134),1),Katsayilar!$B$2:$B$50,"&gt;="&amp;DATE(YEAR(S134),MONTH(S134),1))</f>
        <v>0.76087099999999996</v>
      </c>
      <c r="T136" s="36">
        <f>SUMIFS(Katsayilar!$C$2:$C$50,Katsayilar!$A$2:$A$50,"&lt;="&amp;DATE(YEAR(T134),MONTH(T134),1),Katsayilar!$B$2:$B$50,"&gt;="&amp;DATE(YEAR(T134),MONTH(T134),1))</f>
        <v>0.76087099999999996</v>
      </c>
      <c r="U136" s="36">
        <f>SUMIFS(Katsayilar!$C$2:$C$50,Katsayilar!$A$2:$A$50,"&lt;="&amp;DATE(YEAR(U134),MONTH(U134),1),Katsayilar!$B$2:$B$50,"&gt;="&amp;DATE(YEAR(U134),MONTH(U134),1))</f>
        <v>0.90779600000000005</v>
      </c>
      <c r="V136" s="36">
        <f>SUMIFS(Katsayilar!$C$2:$C$50,Katsayilar!$A$2:$A$50,"&lt;="&amp;DATE(YEAR(V134),MONTH(V134),1),Katsayilar!$B$2:$B$50,"&gt;="&amp;DATE(YEAR(V134),MONTH(V134),1))</f>
        <v>0.90779600000000005</v>
      </c>
      <c r="W136" s="36">
        <f>SUMIFS(Katsayilar!$C$2:$C$50,Katsayilar!$A$2:$A$50,"&lt;="&amp;DATE(YEAR(W134),MONTH(W134),1),Katsayilar!$B$2:$B$50,"&gt;="&amp;DATE(YEAR(W134),MONTH(W134),1))</f>
        <v>0.90779600000000005</v>
      </c>
      <c r="X136" s="36">
        <f>SUMIFS(Katsayilar!$C$2:$C$50,Katsayilar!$A$2:$A$50,"&lt;="&amp;DATE(YEAR(X134),MONTH(X134),1),Katsayilar!$B$2:$B$50,"&gt;="&amp;DATE(YEAR(X134),MONTH(X134),1))</f>
        <v>0.90779600000000005</v>
      </c>
      <c r="Y136" s="36">
        <f>SUMIFS(Katsayilar!$C$2:$C$50,Katsayilar!$A$2:$A$50,"&lt;="&amp;DATE(YEAR(Y134),MONTH(Y134),1),Katsayilar!$B$2:$B$50,"&gt;="&amp;DATE(YEAR(Y134),MONTH(Y134),1))</f>
        <v>0.90779600000000005</v>
      </c>
      <c r="Z136" s="37">
        <f>SUMIFS(Katsayilar!$C$2:$C$50,Katsayilar!$A$2:$A$50,"&lt;="&amp;DATE(YEAR(Z134),MONTH(Z134),1),Katsayilar!$B$2:$B$50,"&gt;="&amp;DATE(YEAR(Z134),MONTH(Z134),1))</f>
        <v>0.90779600000000005</v>
      </c>
      <c r="AA136" s="35">
        <f>SUMIFS(Katsayilar!$C$2:$C$50,Katsayilar!$A$2:$A$50,"&lt;="&amp;DATE(YEAR(AA134),MONTH(AA134),1),Katsayilar!$B$2:$B$50,"&gt;="&amp;DATE(YEAR(AA134),MONTH(AA134),1))</f>
        <v>1.012556</v>
      </c>
      <c r="AB136" s="36">
        <f>SUMIFS(Katsayilar!$C$2:$C$50,Katsayilar!$A$2:$A$50,"&lt;="&amp;DATE(YEAR(AB134),MONTH(AB134),1),Katsayilar!$B$2:$B$50,"&gt;="&amp;DATE(YEAR(AB134),MONTH(AB134),1))</f>
        <v>1.012556</v>
      </c>
      <c r="AC136" s="36">
        <f>SUMIFS(Katsayilar!$C$2:$C$50,Katsayilar!$A$2:$A$50,"&lt;="&amp;DATE(YEAR(AC134),MONTH(AC134),1),Katsayilar!$B$2:$B$50,"&gt;="&amp;DATE(YEAR(AC134),MONTH(AC134),1))</f>
        <v>1.012556</v>
      </c>
      <c r="AD136" s="36">
        <f>SUMIFS(Katsayilar!$C$2:$C$50,Katsayilar!$A$2:$A$50,"&lt;="&amp;DATE(YEAR(AD134),MONTH(AD134),1),Katsayilar!$B$2:$B$50,"&gt;="&amp;DATE(YEAR(AD134),MONTH(AD134),1))</f>
        <v>1.012556</v>
      </c>
      <c r="AE136" s="36">
        <f>SUMIFS(Katsayilar!$C$2:$C$50,Katsayilar!$A$2:$A$50,"&lt;="&amp;DATE(YEAR(AE134),MONTH(AE134),1),Katsayilar!$B$2:$B$50,"&gt;="&amp;DATE(YEAR(AE134),MONTH(AE134),1))</f>
        <v>1.012556</v>
      </c>
      <c r="AF136" s="36">
        <f>SUMIFS(Katsayilar!$C$2:$C$50,Katsayilar!$A$2:$A$50,"&lt;="&amp;DATE(YEAR(AF134),MONTH(AF134),1),Katsayilar!$B$2:$B$50,"&gt;="&amp;DATE(YEAR(AF134),MONTH(AF134),1))</f>
        <v>1.012556</v>
      </c>
      <c r="AG136" s="36">
        <f>SUMIFS(Katsayilar!$C$2:$C$50,Katsayilar!$A$2:$A$50,"&lt;="&amp;DATE(YEAR(AG134),MONTH(AG134),1),Katsayilar!$B$2:$B$50,"&gt;="&amp;DATE(YEAR(AG134),MONTH(AG134),1))</f>
        <v>1.1702109999999999</v>
      </c>
      <c r="AH136" s="36">
        <f>SUMIFS(Katsayilar!$C$2:$C$50,Katsayilar!$A$2:$A$50,"&lt;="&amp;DATE(YEAR(AH134),MONTH(AH134),1),Katsayilar!$B$2:$B$50,"&gt;="&amp;DATE(YEAR(AH134),MONTH(AH134),1))</f>
        <v>1.1702109999999999</v>
      </c>
      <c r="AI136" s="36">
        <f>SUMIFS(Katsayilar!$C$2:$C$50,Katsayilar!$A$2:$A$50,"&lt;="&amp;DATE(YEAR(AI134),MONTH(AI134),1),Katsayilar!$B$2:$B$50,"&gt;="&amp;DATE(YEAR(AI134),MONTH(AI134),1))</f>
        <v>1.1702109999999999</v>
      </c>
      <c r="AJ136" s="36">
        <f>SUMIFS(Katsayilar!$C$2:$C$50,Katsayilar!$A$2:$A$50,"&lt;="&amp;DATE(YEAR(AJ134),MONTH(AJ134),1),Katsayilar!$B$2:$B$50,"&gt;="&amp;DATE(YEAR(AJ134),MONTH(AJ134),1))</f>
        <v>1.1702109999999999</v>
      </c>
      <c r="AK136" s="36">
        <f>SUMIFS(Katsayilar!$C$2:$C$50,Katsayilar!$A$2:$A$50,"&lt;="&amp;DATE(YEAR(AK134),MONTH(AK134),1),Katsayilar!$B$2:$B$50,"&gt;="&amp;DATE(YEAR(AK134),MONTH(AK134),1))</f>
        <v>1.1702109999999999</v>
      </c>
      <c r="AL136" s="36">
        <f>SUMIFS(Katsayilar!$C$2:$C$50,Katsayilar!$A$2:$A$50,"&lt;="&amp;DATE(YEAR(AL134),MONTH(AL134),1),Katsayilar!$B$2:$B$50,"&gt;="&amp;DATE(YEAR(AL134),MONTH(AL134),1))</f>
        <v>1.1702109999999999</v>
      </c>
      <c r="AM136" s="51"/>
    </row>
    <row r="137" spans="1:39" ht="15" customHeight="1" x14ac:dyDescent="0.25">
      <c r="A137" s="250"/>
      <c r="B137" s="214"/>
      <c r="C137" s="214"/>
      <c r="D137" s="53" t="s">
        <v>17</v>
      </c>
      <c r="E137" s="38">
        <f t="shared" ref="E137:AL137" si="230">IF(OR(E136="",E135=""),"",200*E136*E135)</f>
        <v>0</v>
      </c>
      <c r="F137" s="39">
        <f t="shared" si="230"/>
        <v>0</v>
      </c>
      <c r="G137" s="39">
        <f t="shared" si="230"/>
        <v>0</v>
      </c>
      <c r="H137" s="39">
        <f t="shared" si="230"/>
        <v>0</v>
      </c>
      <c r="I137" s="39">
        <f t="shared" si="230"/>
        <v>0</v>
      </c>
      <c r="J137" s="39">
        <f t="shared" si="230"/>
        <v>0</v>
      </c>
      <c r="K137" s="39">
        <f t="shared" si="230"/>
        <v>0</v>
      </c>
      <c r="L137" s="39">
        <f t="shared" si="230"/>
        <v>0</v>
      </c>
      <c r="M137" s="39">
        <f t="shared" si="230"/>
        <v>0</v>
      </c>
      <c r="N137" s="40">
        <f t="shared" si="230"/>
        <v>0</v>
      </c>
      <c r="O137" s="39">
        <f t="shared" si="230"/>
        <v>0</v>
      </c>
      <c r="P137" s="39">
        <f t="shared" si="230"/>
        <v>0</v>
      </c>
      <c r="Q137" s="39">
        <f t="shared" si="230"/>
        <v>0</v>
      </c>
      <c r="R137" s="39">
        <f t="shared" si="230"/>
        <v>0</v>
      </c>
      <c r="S137" s="39">
        <f t="shared" si="230"/>
        <v>0</v>
      </c>
      <c r="T137" s="39">
        <f t="shared" si="230"/>
        <v>0</v>
      </c>
      <c r="U137" s="39">
        <f t="shared" si="230"/>
        <v>0</v>
      </c>
      <c r="V137" s="39">
        <f t="shared" si="230"/>
        <v>0</v>
      </c>
      <c r="W137" s="39">
        <f t="shared" si="230"/>
        <v>0</v>
      </c>
      <c r="X137" s="39">
        <f t="shared" si="230"/>
        <v>0</v>
      </c>
      <c r="Y137" s="39">
        <f t="shared" si="230"/>
        <v>0</v>
      </c>
      <c r="Z137" s="40">
        <f t="shared" si="230"/>
        <v>0</v>
      </c>
      <c r="AA137" s="38">
        <f t="shared" si="230"/>
        <v>0</v>
      </c>
      <c r="AB137" s="39">
        <f t="shared" si="230"/>
        <v>0</v>
      </c>
      <c r="AC137" s="39">
        <f t="shared" si="230"/>
        <v>0</v>
      </c>
      <c r="AD137" s="39">
        <f t="shared" si="230"/>
        <v>0</v>
      </c>
      <c r="AE137" s="39">
        <f t="shared" si="230"/>
        <v>0</v>
      </c>
      <c r="AF137" s="39">
        <f t="shared" si="230"/>
        <v>0</v>
      </c>
      <c r="AG137" s="39">
        <f t="shared" si="230"/>
        <v>0</v>
      </c>
      <c r="AH137" s="39">
        <f t="shared" si="230"/>
        <v>0</v>
      </c>
      <c r="AI137" s="39">
        <f t="shared" si="230"/>
        <v>0</v>
      </c>
      <c r="AJ137" s="39">
        <f t="shared" si="230"/>
        <v>0</v>
      </c>
      <c r="AK137" s="39">
        <f t="shared" si="230"/>
        <v>0</v>
      </c>
      <c r="AL137" s="39">
        <f t="shared" si="230"/>
        <v>0</v>
      </c>
      <c r="AM137" s="51"/>
    </row>
    <row r="138" spans="1:39" ht="15" customHeight="1" x14ac:dyDescent="0.25">
      <c r="A138" s="250"/>
      <c r="B138" s="214"/>
      <c r="C138" s="214"/>
      <c r="D138" s="53" t="s">
        <v>51</v>
      </c>
      <c r="E138" s="38">
        <f>IF(E137="","",E137*Ayarlar!$B$4)</f>
        <v>0</v>
      </c>
      <c r="F138" s="39">
        <f>IF(F137="","",F137*Ayarlar!$B$4)</f>
        <v>0</v>
      </c>
      <c r="G138" s="39">
        <f>IF(G137="","",G137*Ayarlar!$B$4)</f>
        <v>0</v>
      </c>
      <c r="H138" s="39">
        <f>IF(H137="","",H137*Ayarlar!$B$4)</f>
        <v>0</v>
      </c>
      <c r="I138" s="39">
        <f>IF(I137="","",I137*Ayarlar!$B$4)</f>
        <v>0</v>
      </c>
      <c r="J138" s="39">
        <f>IF(J137="","",J137*Ayarlar!$B$4)</f>
        <v>0</v>
      </c>
      <c r="K138" s="39">
        <f>IF(K137="","",K137*Ayarlar!$B$4)</f>
        <v>0</v>
      </c>
      <c r="L138" s="39">
        <f>IF(L137="","",L137*Ayarlar!$B$4)</f>
        <v>0</v>
      </c>
      <c r="M138" s="39">
        <f>IF(M137="","",M137*Ayarlar!$B$4)</f>
        <v>0</v>
      </c>
      <c r="N138" s="40">
        <f>IF(N137="","",N137*Ayarlar!$B$4)</f>
        <v>0</v>
      </c>
      <c r="O138" s="39">
        <f>IF(O137="","",O137*Ayarlar!$B$4)</f>
        <v>0</v>
      </c>
      <c r="P138" s="39">
        <f>IF(P137="","",P137*Ayarlar!$B$4)</f>
        <v>0</v>
      </c>
      <c r="Q138" s="39">
        <f>IF(Q137="","",Q137*Ayarlar!$B$4)</f>
        <v>0</v>
      </c>
      <c r="R138" s="39">
        <f>IF(R137="","",R137*Ayarlar!$B$4)</f>
        <v>0</v>
      </c>
      <c r="S138" s="39">
        <f>IF(S137="","",S137*Ayarlar!$B$4)</f>
        <v>0</v>
      </c>
      <c r="T138" s="39">
        <f>IF(T137="","",T137*Ayarlar!$B$4)</f>
        <v>0</v>
      </c>
      <c r="U138" s="39">
        <f>IF(U137="","",U137*Ayarlar!$B$4)</f>
        <v>0</v>
      </c>
      <c r="V138" s="39">
        <f>IF(V137="","",V137*Ayarlar!$B$4)</f>
        <v>0</v>
      </c>
      <c r="W138" s="39">
        <f>IF(W137="","",W137*Ayarlar!$B$4)</f>
        <v>0</v>
      </c>
      <c r="X138" s="39">
        <f>IF(X137="","",X137*Ayarlar!$B$4)</f>
        <v>0</v>
      </c>
      <c r="Y138" s="39">
        <f>IF(Y137="","",Y137*Ayarlar!$B$4)</f>
        <v>0</v>
      </c>
      <c r="Z138" s="40">
        <f>IF(Z137="","",Z137*Ayarlar!$B$4)</f>
        <v>0</v>
      </c>
      <c r="AA138" s="38">
        <f>IF(AA137="","",AA137*Ayarlar!$B$4)</f>
        <v>0</v>
      </c>
      <c r="AB138" s="39">
        <f>IF(AB137="","",AB137*Ayarlar!$B$4)</f>
        <v>0</v>
      </c>
      <c r="AC138" s="39">
        <f>IF(AC137="","",AC137*Ayarlar!$B$4)</f>
        <v>0</v>
      </c>
      <c r="AD138" s="39">
        <f>IF(AD137="","",AD137*Ayarlar!$B$4)</f>
        <v>0</v>
      </c>
      <c r="AE138" s="39">
        <f>IF(AE137="","",AE137*Ayarlar!$B$4)</f>
        <v>0</v>
      </c>
      <c r="AF138" s="39">
        <f>IF(AF137="","",AF137*Ayarlar!$B$4)</f>
        <v>0</v>
      </c>
      <c r="AG138" s="39">
        <f>IF(AG137="","",AG137*Ayarlar!$B$4)</f>
        <v>0</v>
      </c>
      <c r="AH138" s="39">
        <f>IF(AH137="","",AH137*Ayarlar!$B$4)</f>
        <v>0</v>
      </c>
      <c r="AI138" s="39">
        <f>IF(AI137="","",AI137*Ayarlar!$B$4)</f>
        <v>0</v>
      </c>
      <c r="AJ138" s="39">
        <f>IF(AJ137="","",AJ137*Ayarlar!$B$4)</f>
        <v>0</v>
      </c>
      <c r="AK138" s="39">
        <f>IF(AK137="","",AK137*Ayarlar!$B$4)</f>
        <v>0</v>
      </c>
      <c r="AL138" s="39">
        <f>IF(AL137="","",AL137*Ayarlar!$B$4)</f>
        <v>0</v>
      </c>
      <c r="AM138" s="51"/>
    </row>
    <row r="139" spans="1:39" ht="15" customHeight="1" x14ac:dyDescent="0.25">
      <c r="A139" s="250"/>
      <c r="B139" s="214"/>
      <c r="C139" s="214"/>
      <c r="D139" s="53" t="s">
        <v>18</v>
      </c>
      <c r="E139" s="38">
        <f>IF(E137="","",E137*Ayarlar!$B$2)</f>
        <v>0</v>
      </c>
      <c r="F139" s="39">
        <f>IF(F137="","",F137*Ayarlar!$B$2)</f>
        <v>0</v>
      </c>
      <c r="G139" s="39">
        <f>IF(G137="","",G137*Ayarlar!$B$2)</f>
        <v>0</v>
      </c>
      <c r="H139" s="39">
        <f>IF(H137="","",H137*Ayarlar!$B$2)</f>
        <v>0</v>
      </c>
      <c r="I139" s="39">
        <f>IF(I137="","",I137*Ayarlar!$B$2)</f>
        <v>0</v>
      </c>
      <c r="J139" s="39">
        <f>IF(J137="","",J137*Ayarlar!$B$2)</f>
        <v>0</v>
      </c>
      <c r="K139" s="39">
        <f>IF(K137="","",K137*Ayarlar!$B$2)</f>
        <v>0</v>
      </c>
      <c r="L139" s="39">
        <f>IF(L137="","",L137*Ayarlar!$B$2)</f>
        <v>0</v>
      </c>
      <c r="M139" s="39">
        <f>IF(M137="","",M137*Ayarlar!$B$2)</f>
        <v>0</v>
      </c>
      <c r="N139" s="40">
        <f>IF(N137="","",N137*Ayarlar!$B$2)</f>
        <v>0</v>
      </c>
      <c r="O139" s="39">
        <f>IF(O137="","",O137*Ayarlar!$B$2)</f>
        <v>0</v>
      </c>
      <c r="P139" s="39">
        <f>IF(P137="","",P137*Ayarlar!$B$2)</f>
        <v>0</v>
      </c>
      <c r="Q139" s="39">
        <f>IF(Q137="","",Q137*Ayarlar!$B$2)</f>
        <v>0</v>
      </c>
      <c r="R139" s="39">
        <f>IF(R137="","",R137*Ayarlar!$B$2)</f>
        <v>0</v>
      </c>
      <c r="S139" s="39">
        <f>IF(S137="","",S137*Ayarlar!$B$2)</f>
        <v>0</v>
      </c>
      <c r="T139" s="39">
        <f>IF(T137="","",T137*Ayarlar!$B$2)</f>
        <v>0</v>
      </c>
      <c r="U139" s="39">
        <f>IF(U137="","",U137*Ayarlar!$B$2)</f>
        <v>0</v>
      </c>
      <c r="V139" s="39">
        <f>IF(V137="","",V137*Ayarlar!$B$2)</f>
        <v>0</v>
      </c>
      <c r="W139" s="39">
        <f>IF(W137="","",W137*Ayarlar!$B$2)</f>
        <v>0</v>
      </c>
      <c r="X139" s="39">
        <f>IF(X137="","",X137*Ayarlar!$B$2)</f>
        <v>0</v>
      </c>
      <c r="Y139" s="39">
        <f>IF(Y137="","",Y137*Ayarlar!$B$2)</f>
        <v>0</v>
      </c>
      <c r="Z139" s="40">
        <f>IF(Z137="","",Z137*Ayarlar!$B$2)</f>
        <v>0</v>
      </c>
      <c r="AA139" s="38">
        <f>IF(AA137="","",AA137*Ayarlar!$B$2)</f>
        <v>0</v>
      </c>
      <c r="AB139" s="39">
        <f>IF(AB137="","",AB137*Ayarlar!$B$2)</f>
        <v>0</v>
      </c>
      <c r="AC139" s="39">
        <f>IF(AC137="","",AC137*Ayarlar!$B$2)</f>
        <v>0</v>
      </c>
      <c r="AD139" s="39">
        <f>IF(AD137="","",AD137*Ayarlar!$B$2)</f>
        <v>0</v>
      </c>
      <c r="AE139" s="39">
        <f>IF(AE137="","",AE137*Ayarlar!$B$2)</f>
        <v>0</v>
      </c>
      <c r="AF139" s="39">
        <f>IF(AF137="","",AF137*Ayarlar!$B$2)</f>
        <v>0</v>
      </c>
      <c r="AG139" s="39">
        <f>IF(AG137="","",AG137*Ayarlar!$B$2)</f>
        <v>0</v>
      </c>
      <c r="AH139" s="39">
        <f>IF(AH137="","",AH137*Ayarlar!$B$2)</f>
        <v>0</v>
      </c>
      <c r="AI139" s="39">
        <f>IF(AI137="","",AI137*Ayarlar!$B$2)</f>
        <v>0</v>
      </c>
      <c r="AJ139" s="39">
        <f>IF(AJ137="","",AJ137*Ayarlar!$B$2)</f>
        <v>0</v>
      </c>
      <c r="AK139" s="39">
        <f>IF(AK137="","",AK137*Ayarlar!$B$2)</f>
        <v>0</v>
      </c>
      <c r="AL139" s="39">
        <f>IF(AL137="","",AL137*Ayarlar!$B$2)</f>
        <v>0</v>
      </c>
      <c r="AM139" s="51"/>
    </row>
    <row r="140" spans="1:39" ht="15" customHeight="1" x14ac:dyDescent="0.25">
      <c r="A140" s="250"/>
      <c r="B140" s="214"/>
      <c r="C140" s="214"/>
      <c r="D140" s="53" t="s">
        <v>9</v>
      </c>
      <c r="E140" s="38" t="str">
        <f>IF(D127="4/B",IFERROR(E137*Ayarlar!$B$3,""),"")</f>
        <v/>
      </c>
      <c r="F140" s="39" t="str">
        <f>IF(E127="4/B",IFERROR(F137*Ayarlar!$B$3,""),"")</f>
        <v/>
      </c>
      <c r="G140" s="39" t="str">
        <f>IF(F127="4/B",IFERROR(G137*Ayarlar!$B$3,""),"")</f>
        <v/>
      </c>
      <c r="H140" s="39" t="str">
        <f>IF(G127="4/B",IFERROR(H137*Ayarlar!$B$3,""),"")</f>
        <v/>
      </c>
      <c r="I140" s="39" t="str">
        <f>IF(H127="4/B",IFERROR(I137*Ayarlar!$B$3,""),"")</f>
        <v/>
      </c>
      <c r="J140" s="39" t="str">
        <f>IF(I127="4/B",IFERROR(J137*Ayarlar!$B$3,""),"")</f>
        <v/>
      </c>
      <c r="K140" s="39" t="str">
        <f>IF(J127="4/B",IFERROR(K137*Ayarlar!$B$3,""),"")</f>
        <v/>
      </c>
      <c r="L140" s="39" t="str">
        <f>IF(K127="4/B",IFERROR(L137*Ayarlar!$B$3,""),"")</f>
        <v/>
      </c>
      <c r="M140" s="39" t="str">
        <f>IF(L127="4/B",IFERROR(M137*Ayarlar!$B$3,""),"")</f>
        <v/>
      </c>
      <c r="N140" s="40" t="str">
        <f>IF(M127="4/B",IFERROR(N137*Ayarlar!$B$3,""),"")</f>
        <v/>
      </c>
      <c r="O140" s="39" t="str">
        <f>IF(N127="4/B",IFERROR(O137*Ayarlar!$B$3,""),"")</f>
        <v/>
      </c>
      <c r="P140" s="39" t="str">
        <f>IF(O127="4/B",IFERROR(P137*Ayarlar!$B$3,""),"")</f>
        <v/>
      </c>
      <c r="Q140" s="39" t="str">
        <f>IF(P127="4/B",IFERROR(Q137*Ayarlar!$B$3,""),"")</f>
        <v/>
      </c>
      <c r="R140" s="39" t="str">
        <f>IF(Q127="4/B",IFERROR(R137*Ayarlar!$B$3,""),"")</f>
        <v/>
      </c>
      <c r="S140" s="39" t="str">
        <f>IF(R127="4/B",IFERROR(S137*Ayarlar!$B$3,""),"")</f>
        <v/>
      </c>
      <c r="T140" s="39" t="str">
        <f>IF(S127="4/B",IFERROR(T137*Ayarlar!$B$3,""),"")</f>
        <v/>
      </c>
      <c r="U140" s="39" t="str">
        <f>IF(T127="4/B",IFERROR(U137*Ayarlar!$B$3,""),"")</f>
        <v/>
      </c>
      <c r="V140" s="39" t="str">
        <f>IF(U127="4/B",IFERROR(V137*Ayarlar!$B$3,""),"")</f>
        <v/>
      </c>
      <c r="W140" s="39" t="str">
        <f>IF(V127="4/B",IFERROR(W137*Ayarlar!$B$3,""),"")</f>
        <v/>
      </c>
      <c r="X140" s="39" t="str">
        <f>IF(W127="4/B",IFERROR(X137*Ayarlar!$B$3,""),"")</f>
        <v/>
      </c>
      <c r="Y140" s="39" t="str">
        <f>IF(X127="4/B",IFERROR(Y137*Ayarlar!$B$3,""),"")</f>
        <v/>
      </c>
      <c r="Z140" s="39" t="str">
        <f>IF(Y127="4/B",IFERROR(Z137*Ayarlar!$B$3,""),"")</f>
        <v/>
      </c>
      <c r="AA140" s="39" t="str">
        <f>IF(Z127="4/B",IFERROR(AA137*Ayarlar!$B$3,""),"")</f>
        <v/>
      </c>
      <c r="AB140" s="39" t="str">
        <f>IF(AA127="4/B",IFERROR(AB137*Ayarlar!$B$3,""),"")</f>
        <v/>
      </c>
      <c r="AC140" s="39" t="str">
        <f>IF(AB127="4/B",IFERROR(AC137*Ayarlar!$B$3,""),"")</f>
        <v/>
      </c>
      <c r="AD140" s="39" t="str">
        <f>IF(AC127="4/B",IFERROR(AD137*Ayarlar!$B$3,""),"")</f>
        <v/>
      </c>
      <c r="AE140" s="39" t="str">
        <f>IF(AD127="4/B",IFERROR(AE137*Ayarlar!$B$3,""),"")</f>
        <v/>
      </c>
      <c r="AF140" s="39" t="str">
        <f>IF(AE127="4/B",IFERROR(AF137*Ayarlar!$B$3,""),"")</f>
        <v/>
      </c>
      <c r="AG140" s="39" t="str">
        <f>IF(AF127="4/B",IFERROR(AG137*Ayarlar!$B$3,""),"")</f>
        <v/>
      </c>
      <c r="AH140" s="39" t="str">
        <f>IF(AG127="4/B",IFERROR(AH137*Ayarlar!$B$3,""),"")</f>
        <v/>
      </c>
      <c r="AI140" s="39" t="str">
        <f>IF(AH127="4/B",IFERROR(AI137*Ayarlar!$B$3,""),"")</f>
        <v/>
      </c>
      <c r="AJ140" s="39" t="str">
        <f>IF(AI127="4/B",IFERROR(AJ137*Ayarlar!$B$3,""),"")</f>
        <v/>
      </c>
      <c r="AK140" s="39" t="str">
        <f>IF(AJ127="4/B",IFERROR(AK137*Ayarlar!$B$3,""),"")</f>
        <v/>
      </c>
      <c r="AL140" s="39" t="str">
        <f>IF(AK127="4/B",IFERROR(AL137*Ayarlar!$B$3,""),"")</f>
        <v/>
      </c>
      <c r="AM140" s="51"/>
    </row>
    <row r="141" spans="1:39" ht="15" customHeight="1" x14ac:dyDescent="0.25">
      <c r="A141" s="250"/>
      <c r="B141" s="214"/>
      <c r="C141" s="214"/>
      <c r="D141" s="53" t="s">
        <v>19</v>
      </c>
      <c r="E141" s="38">
        <f t="shared" ref="E141:AL141" si="231">IF(E137="","",E137-E138-E139)</f>
        <v>0</v>
      </c>
      <c r="F141" s="39">
        <f t="shared" si="231"/>
        <v>0</v>
      </c>
      <c r="G141" s="39">
        <f t="shared" si="231"/>
        <v>0</v>
      </c>
      <c r="H141" s="39">
        <f t="shared" si="231"/>
        <v>0</v>
      </c>
      <c r="I141" s="39">
        <f t="shared" si="231"/>
        <v>0</v>
      </c>
      <c r="J141" s="39">
        <f t="shared" si="231"/>
        <v>0</v>
      </c>
      <c r="K141" s="39">
        <f t="shared" si="231"/>
        <v>0</v>
      </c>
      <c r="L141" s="39">
        <f t="shared" si="231"/>
        <v>0</v>
      </c>
      <c r="M141" s="39">
        <f t="shared" si="231"/>
        <v>0</v>
      </c>
      <c r="N141" s="40">
        <f t="shared" si="231"/>
        <v>0</v>
      </c>
      <c r="O141" s="39">
        <f t="shared" si="231"/>
        <v>0</v>
      </c>
      <c r="P141" s="39">
        <f t="shared" si="231"/>
        <v>0</v>
      </c>
      <c r="Q141" s="39">
        <f t="shared" si="231"/>
        <v>0</v>
      </c>
      <c r="R141" s="39">
        <f t="shared" si="231"/>
        <v>0</v>
      </c>
      <c r="S141" s="39">
        <f t="shared" si="231"/>
        <v>0</v>
      </c>
      <c r="T141" s="39">
        <f t="shared" si="231"/>
        <v>0</v>
      </c>
      <c r="U141" s="39">
        <f t="shared" si="231"/>
        <v>0</v>
      </c>
      <c r="V141" s="39">
        <f t="shared" si="231"/>
        <v>0</v>
      </c>
      <c r="W141" s="39">
        <f t="shared" si="231"/>
        <v>0</v>
      </c>
      <c r="X141" s="39">
        <f t="shared" si="231"/>
        <v>0</v>
      </c>
      <c r="Y141" s="39">
        <f t="shared" si="231"/>
        <v>0</v>
      </c>
      <c r="Z141" s="40">
        <f t="shared" si="231"/>
        <v>0</v>
      </c>
      <c r="AA141" s="38">
        <f t="shared" si="231"/>
        <v>0</v>
      </c>
      <c r="AB141" s="39">
        <f t="shared" si="231"/>
        <v>0</v>
      </c>
      <c r="AC141" s="39">
        <f t="shared" si="231"/>
        <v>0</v>
      </c>
      <c r="AD141" s="39">
        <f t="shared" si="231"/>
        <v>0</v>
      </c>
      <c r="AE141" s="39">
        <f t="shared" si="231"/>
        <v>0</v>
      </c>
      <c r="AF141" s="39">
        <f t="shared" si="231"/>
        <v>0</v>
      </c>
      <c r="AG141" s="39">
        <f t="shared" si="231"/>
        <v>0</v>
      </c>
      <c r="AH141" s="39">
        <f t="shared" si="231"/>
        <v>0</v>
      </c>
      <c r="AI141" s="39">
        <f t="shared" si="231"/>
        <v>0</v>
      </c>
      <c r="AJ141" s="39">
        <f t="shared" si="231"/>
        <v>0</v>
      </c>
      <c r="AK141" s="39">
        <f t="shared" si="231"/>
        <v>0</v>
      </c>
      <c r="AL141" s="39">
        <f t="shared" si="231"/>
        <v>0</v>
      </c>
      <c r="AM141" s="51"/>
    </row>
    <row r="142" spans="1:39" ht="15" customHeight="1" x14ac:dyDescent="0.25">
      <c r="A142" s="250"/>
      <c r="B142" s="214"/>
      <c r="C142" s="214"/>
      <c r="D142" s="53" t="s">
        <v>10</v>
      </c>
      <c r="E142" s="41">
        <f ca="1">IF(E134="","",Ayarlar!$B$1)</f>
        <v>46142</v>
      </c>
      <c r="F142" s="42">
        <f ca="1">IF(F134="","",Ayarlar!$B$1)</f>
        <v>46142</v>
      </c>
      <c r="G142" s="42">
        <f ca="1">IF(G134="","",Ayarlar!$B$1)</f>
        <v>46142</v>
      </c>
      <c r="H142" s="42">
        <f ca="1">IF(H134="","",Ayarlar!$B$1)</f>
        <v>46142</v>
      </c>
      <c r="I142" s="42">
        <f ca="1">IF(I134="","",Ayarlar!$B$1)</f>
        <v>46142</v>
      </c>
      <c r="J142" s="42">
        <f ca="1">IF(J134="","",Ayarlar!$B$1)</f>
        <v>46142</v>
      </c>
      <c r="K142" s="42">
        <f ca="1">IF(K134="","",Ayarlar!$B$1)</f>
        <v>46142</v>
      </c>
      <c r="L142" s="42">
        <f ca="1">IF(L134="","",Ayarlar!$B$1)</f>
        <v>46142</v>
      </c>
      <c r="M142" s="42">
        <f ca="1">IF(M134="","",Ayarlar!$B$1)</f>
        <v>46142</v>
      </c>
      <c r="N142" s="43">
        <f ca="1">IF(N134="","",Ayarlar!$B$1)</f>
        <v>46142</v>
      </c>
      <c r="O142" s="42">
        <f ca="1">IF(O134="","",Ayarlar!$B$1)</f>
        <v>46142</v>
      </c>
      <c r="P142" s="42">
        <f ca="1">IF(P134="","",Ayarlar!$B$1)</f>
        <v>46142</v>
      </c>
      <c r="Q142" s="42">
        <f ca="1">IF(Q134="","",Ayarlar!$B$1)</f>
        <v>46142</v>
      </c>
      <c r="R142" s="42">
        <f ca="1">IF(R134="","",Ayarlar!$B$1)</f>
        <v>46142</v>
      </c>
      <c r="S142" s="42">
        <f ca="1">IF(S134="","",Ayarlar!$B$1)</f>
        <v>46142</v>
      </c>
      <c r="T142" s="42">
        <f ca="1">IF(T134="","",Ayarlar!$B$1)</f>
        <v>46142</v>
      </c>
      <c r="U142" s="42">
        <f ca="1">IF(U134="","",Ayarlar!$B$1)</f>
        <v>46142</v>
      </c>
      <c r="V142" s="42">
        <f ca="1">IF(V134="","",Ayarlar!$B$1)</f>
        <v>46142</v>
      </c>
      <c r="W142" s="42">
        <f ca="1">IF(W134="","",Ayarlar!$B$1)</f>
        <v>46142</v>
      </c>
      <c r="X142" s="42">
        <f ca="1">IF(X134="","",Ayarlar!$B$1)</f>
        <v>46142</v>
      </c>
      <c r="Y142" s="42">
        <f ca="1">IF(Y134="","",Ayarlar!$B$1)</f>
        <v>46142</v>
      </c>
      <c r="Z142" s="43">
        <f ca="1">IF(Z134="","",Ayarlar!$B$1)</f>
        <v>46142</v>
      </c>
      <c r="AA142" s="41">
        <f ca="1">IF(AA134="","",Ayarlar!$B$1)</f>
        <v>46142</v>
      </c>
      <c r="AB142" s="42">
        <f ca="1">IF(AB134="","",Ayarlar!$B$1)</f>
        <v>46142</v>
      </c>
      <c r="AC142" s="42">
        <f ca="1">IF(AC134="","",Ayarlar!$B$1)</f>
        <v>46142</v>
      </c>
      <c r="AD142" s="42">
        <f ca="1">IF(AD134="","",Ayarlar!$B$1)</f>
        <v>46142</v>
      </c>
      <c r="AE142" s="42">
        <f ca="1">IF(AE134="","",Ayarlar!$B$1)</f>
        <v>46142</v>
      </c>
      <c r="AF142" s="42">
        <f ca="1">IF(AF134="","",Ayarlar!$B$1)</f>
        <v>46142</v>
      </c>
      <c r="AG142" s="42">
        <f ca="1">IF(AG134="","",Ayarlar!$B$1)</f>
        <v>46142</v>
      </c>
      <c r="AH142" s="42">
        <f ca="1">IF(AH134="","",Ayarlar!$B$1)</f>
        <v>46142</v>
      </c>
      <c r="AI142" s="42">
        <f ca="1">IF(AI134="","",Ayarlar!$B$1)</f>
        <v>46142</v>
      </c>
      <c r="AJ142" s="42">
        <f ca="1">IF(AJ134="","",Ayarlar!$B$1)</f>
        <v>46142</v>
      </c>
      <c r="AK142" s="42">
        <f ca="1">IF(AK134="","",Ayarlar!$B$1)</f>
        <v>46142</v>
      </c>
      <c r="AL142" s="42">
        <f ca="1">IF(AL134="","",Ayarlar!$B$1)</f>
        <v>46142</v>
      </c>
      <c r="AM142" s="51"/>
    </row>
    <row r="143" spans="1:39" ht="15" customHeight="1" x14ac:dyDescent="0.25">
      <c r="A143" s="250"/>
      <c r="B143" s="214"/>
      <c r="C143" s="214"/>
      <c r="D143" s="53" t="s">
        <v>11</v>
      </c>
      <c r="E143" s="41">
        <f t="shared" ref="E143:AL143" si="232">IF(E134="","",EOMONTH(E134,0))</f>
        <v>45016</v>
      </c>
      <c r="F143" s="42">
        <f t="shared" si="232"/>
        <v>45046</v>
      </c>
      <c r="G143" s="42">
        <f t="shared" si="232"/>
        <v>45077</v>
      </c>
      <c r="H143" s="42">
        <f t="shared" si="232"/>
        <v>45107</v>
      </c>
      <c r="I143" s="42">
        <f t="shared" si="232"/>
        <v>45138</v>
      </c>
      <c r="J143" s="42">
        <f t="shared" si="232"/>
        <v>45169</v>
      </c>
      <c r="K143" s="42">
        <f t="shared" si="232"/>
        <v>45199</v>
      </c>
      <c r="L143" s="42">
        <f t="shared" si="232"/>
        <v>45230</v>
      </c>
      <c r="M143" s="42">
        <f t="shared" si="232"/>
        <v>45260</v>
      </c>
      <c r="N143" s="43">
        <f t="shared" si="232"/>
        <v>45291</v>
      </c>
      <c r="O143" s="42">
        <f t="shared" si="232"/>
        <v>45322</v>
      </c>
      <c r="P143" s="42">
        <f t="shared" si="232"/>
        <v>45351</v>
      </c>
      <c r="Q143" s="42">
        <f t="shared" si="232"/>
        <v>45382</v>
      </c>
      <c r="R143" s="42">
        <f t="shared" si="232"/>
        <v>45412</v>
      </c>
      <c r="S143" s="42">
        <f t="shared" si="232"/>
        <v>45443</v>
      </c>
      <c r="T143" s="42">
        <f t="shared" si="232"/>
        <v>45473</v>
      </c>
      <c r="U143" s="42">
        <f t="shared" si="232"/>
        <v>45504</v>
      </c>
      <c r="V143" s="42">
        <f t="shared" si="232"/>
        <v>45535</v>
      </c>
      <c r="W143" s="42">
        <f t="shared" si="232"/>
        <v>45565</v>
      </c>
      <c r="X143" s="42">
        <f t="shared" si="232"/>
        <v>45596</v>
      </c>
      <c r="Y143" s="42">
        <f t="shared" si="232"/>
        <v>45626</v>
      </c>
      <c r="Z143" s="43">
        <f t="shared" si="232"/>
        <v>45657</v>
      </c>
      <c r="AA143" s="41">
        <f t="shared" si="232"/>
        <v>45688</v>
      </c>
      <c r="AB143" s="42">
        <f t="shared" si="232"/>
        <v>45716</v>
      </c>
      <c r="AC143" s="42">
        <f t="shared" si="232"/>
        <v>45747</v>
      </c>
      <c r="AD143" s="42">
        <f t="shared" si="232"/>
        <v>45777</v>
      </c>
      <c r="AE143" s="42">
        <f t="shared" si="232"/>
        <v>45808</v>
      </c>
      <c r="AF143" s="42">
        <f t="shared" si="232"/>
        <v>45838</v>
      </c>
      <c r="AG143" s="42">
        <f t="shared" si="232"/>
        <v>45869</v>
      </c>
      <c r="AH143" s="42">
        <f t="shared" si="232"/>
        <v>45900</v>
      </c>
      <c r="AI143" s="42">
        <f t="shared" si="232"/>
        <v>45930</v>
      </c>
      <c r="AJ143" s="42">
        <f t="shared" si="232"/>
        <v>45961</v>
      </c>
      <c r="AK143" s="42">
        <f t="shared" si="232"/>
        <v>45991</v>
      </c>
      <c r="AL143" s="42">
        <f t="shared" si="232"/>
        <v>46022</v>
      </c>
      <c r="AM143" s="51"/>
    </row>
    <row r="144" spans="1:39" ht="15" customHeight="1" x14ac:dyDescent="0.25">
      <c r="A144" s="250"/>
      <c r="B144" s="214"/>
      <c r="C144" s="214"/>
      <c r="D144" s="53" t="s">
        <v>12</v>
      </c>
      <c r="E144" s="44">
        <f t="shared" ref="E144:AL144" ca="1" si="233">IF(E142="","",MAX(0,MIN(E142,DATE(2024,6,1)) - E143))</f>
        <v>428</v>
      </c>
      <c r="F144">
        <f t="shared" ca="1" si="233"/>
        <v>398</v>
      </c>
      <c r="G144">
        <f t="shared" ca="1" si="233"/>
        <v>367</v>
      </c>
      <c r="H144">
        <f t="shared" ca="1" si="233"/>
        <v>337</v>
      </c>
      <c r="I144">
        <f t="shared" ca="1" si="233"/>
        <v>306</v>
      </c>
      <c r="J144">
        <f t="shared" ca="1" si="233"/>
        <v>275</v>
      </c>
      <c r="K144">
        <f t="shared" ca="1" si="233"/>
        <v>245</v>
      </c>
      <c r="L144">
        <f t="shared" ca="1" si="233"/>
        <v>214</v>
      </c>
      <c r="M144">
        <f t="shared" ca="1" si="233"/>
        <v>184</v>
      </c>
      <c r="N144" s="45">
        <f t="shared" ca="1" si="233"/>
        <v>153</v>
      </c>
      <c r="O144">
        <f t="shared" ca="1" si="233"/>
        <v>122</v>
      </c>
      <c r="P144">
        <f t="shared" ca="1" si="233"/>
        <v>93</v>
      </c>
      <c r="Q144">
        <f t="shared" ca="1" si="233"/>
        <v>62</v>
      </c>
      <c r="R144">
        <f t="shared" ca="1" si="233"/>
        <v>32</v>
      </c>
      <c r="S144">
        <f t="shared" ca="1" si="233"/>
        <v>1</v>
      </c>
      <c r="T144">
        <f t="shared" ca="1" si="233"/>
        <v>0</v>
      </c>
      <c r="U144">
        <f t="shared" ca="1" si="233"/>
        <v>0</v>
      </c>
      <c r="V144">
        <f t="shared" ca="1" si="233"/>
        <v>0</v>
      </c>
      <c r="W144">
        <f t="shared" ca="1" si="233"/>
        <v>0</v>
      </c>
      <c r="X144">
        <f t="shared" ca="1" si="233"/>
        <v>0</v>
      </c>
      <c r="Y144">
        <f t="shared" ca="1" si="233"/>
        <v>0</v>
      </c>
      <c r="Z144" s="45">
        <f t="shared" ca="1" si="233"/>
        <v>0</v>
      </c>
      <c r="AA144" s="44">
        <f t="shared" ca="1" si="233"/>
        <v>0</v>
      </c>
      <c r="AB144">
        <f t="shared" ca="1" si="233"/>
        <v>0</v>
      </c>
      <c r="AC144">
        <f t="shared" ca="1" si="233"/>
        <v>0</v>
      </c>
      <c r="AD144">
        <f t="shared" ca="1" si="233"/>
        <v>0</v>
      </c>
      <c r="AE144">
        <f t="shared" ca="1" si="233"/>
        <v>0</v>
      </c>
      <c r="AF144">
        <f t="shared" ca="1" si="233"/>
        <v>0</v>
      </c>
      <c r="AG144">
        <f t="shared" ca="1" si="233"/>
        <v>0</v>
      </c>
      <c r="AH144">
        <f t="shared" ca="1" si="233"/>
        <v>0</v>
      </c>
      <c r="AI144">
        <f t="shared" ca="1" si="233"/>
        <v>0</v>
      </c>
      <c r="AJ144">
        <f t="shared" ca="1" si="233"/>
        <v>0</v>
      </c>
      <c r="AK144">
        <f t="shared" ca="1" si="233"/>
        <v>0</v>
      </c>
      <c r="AL144">
        <f t="shared" ca="1" si="233"/>
        <v>0</v>
      </c>
      <c r="AM144" s="51"/>
    </row>
    <row r="145" spans="1:39" ht="15" customHeight="1" x14ac:dyDescent="0.25">
      <c r="A145" s="250"/>
      <c r="B145" s="214"/>
      <c r="C145" s="214"/>
      <c r="D145" s="53" t="s">
        <v>13</v>
      </c>
      <c r="E145" s="44">
        <f t="shared" ref="E145:AL145" ca="1" si="234">IF(E142="","",MAX(0,E142 - MAX(E143,DATE(2024,6,1))))</f>
        <v>698</v>
      </c>
      <c r="F145">
        <f t="shared" ca="1" si="234"/>
        <v>698</v>
      </c>
      <c r="G145">
        <f t="shared" ca="1" si="234"/>
        <v>698</v>
      </c>
      <c r="H145">
        <f t="shared" ca="1" si="234"/>
        <v>698</v>
      </c>
      <c r="I145">
        <f t="shared" ca="1" si="234"/>
        <v>698</v>
      </c>
      <c r="J145">
        <f t="shared" ca="1" si="234"/>
        <v>698</v>
      </c>
      <c r="K145">
        <f t="shared" ca="1" si="234"/>
        <v>698</v>
      </c>
      <c r="L145">
        <f t="shared" ca="1" si="234"/>
        <v>698</v>
      </c>
      <c r="M145">
        <f t="shared" ca="1" si="234"/>
        <v>698</v>
      </c>
      <c r="N145" s="45">
        <f t="shared" ca="1" si="234"/>
        <v>698</v>
      </c>
      <c r="O145">
        <f t="shared" ca="1" si="234"/>
        <v>698</v>
      </c>
      <c r="P145">
        <f t="shared" ca="1" si="234"/>
        <v>698</v>
      </c>
      <c r="Q145">
        <f t="shared" ca="1" si="234"/>
        <v>698</v>
      </c>
      <c r="R145">
        <f t="shared" ca="1" si="234"/>
        <v>698</v>
      </c>
      <c r="S145">
        <f t="shared" ca="1" si="234"/>
        <v>698</v>
      </c>
      <c r="T145">
        <f t="shared" ca="1" si="234"/>
        <v>669</v>
      </c>
      <c r="U145">
        <f t="shared" ca="1" si="234"/>
        <v>638</v>
      </c>
      <c r="V145">
        <f t="shared" ca="1" si="234"/>
        <v>607</v>
      </c>
      <c r="W145">
        <f t="shared" ca="1" si="234"/>
        <v>577</v>
      </c>
      <c r="X145">
        <f t="shared" ca="1" si="234"/>
        <v>546</v>
      </c>
      <c r="Y145">
        <f t="shared" ca="1" si="234"/>
        <v>516</v>
      </c>
      <c r="Z145" s="45">
        <f t="shared" ca="1" si="234"/>
        <v>485</v>
      </c>
      <c r="AA145" s="44">
        <f t="shared" ca="1" si="234"/>
        <v>454</v>
      </c>
      <c r="AB145">
        <f t="shared" ca="1" si="234"/>
        <v>426</v>
      </c>
      <c r="AC145">
        <f t="shared" ca="1" si="234"/>
        <v>395</v>
      </c>
      <c r="AD145">
        <f t="shared" ca="1" si="234"/>
        <v>365</v>
      </c>
      <c r="AE145">
        <f t="shared" ca="1" si="234"/>
        <v>334</v>
      </c>
      <c r="AF145">
        <f t="shared" ca="1" si="234"/>
        <v>304</v>
      </c>
      <c r="AG145">
        <f t="shared" ca="1" si="234"/>
        <v>273</v>
      </c>
      <c r="AH145">
        <f t="shared" ca="1" si="234"/>
        <v>242</v>
      </c>
      <c r="AI145">
        <f t="shared" ca="1" si="234"/>
        <v>212</v>
      </c>
      <c r="AJ145">
        <f t="shared" ca="1" si="234"/>
        <v>181</v>
      </c>
      <c r="AK145">
        <f t="shared" ca="1" si="234"/>
        <v>151</v>
      </c>
      <c r="AL145">
        <f t="shared" ca="1" si="234"/>
        <v>120</v>
      </c>
      <c r="AM145" s="51"/>
    </row>
    <row r="146" spans="1:39" ht="15" customHeight="1" x14ac:dyDescent="0.25">
      <c r="A146" s="250"/>
      <c r="B146" s="214"/>
      <c r="C146" s="214"/>
      <c r="D146" s="53" t="s">
        <v>14</v>
      </c>
      <c r="E146" s="46">
        <f t="shared" ref="E146:AL146" ca="1" si="235">IF(E142="","",0.09*E144/365+0.24*E145/365)</f>
        <v>0.56449315068493144</v>
      </c>
      <c r="F146" s="47">
        <f t="shared" ca="1" si="235"/>
        <v>0.55709589041095886</v>
      </c>
      <c r="G146" s="47">
        <f t="shared" ca="1" si="235"/>
        <v>0.54945205479452053</v>
      </c>
      <c r="H146" s="47">
        <f t="shared" ca="1" si="235"/>
        <v>0.54205479452054794</v>
      </c>
      <c r="I146" s="47">
        <f t="shared" ca="1" si="235"/>
        <v>0.5344109589041095</v>
      </c>
      <c r="J146" s="47">
        <f t="shared" ca="1" si="235"/>
        <v>0.52676712328767117</v>
      </c>
      <c r="K146" s="47">
        <f t="shared" ca="1" si="235"/>
        <v>0.51936986301369858</v>
      </c>
      <c r="L146" s="47">
        <f t="shared" ca="1" si="235"/>
        <v>0.51172602739726025</v>
      </c>
      <c r="M146" s="47">
        <f t="shared" ca="1" si="235"/>
        <v>0.50432876712328767</v>
      </c>
      <c r="N146" s="48">
        <f t="shared" ca="1" si="235"/>
        <v>0.49668493150684928</v>
      </c>
      <c r="O146" s="47">
        <f t="shared" ca="1" si="235"/>
        <v>0.48904109589041095</v>
      </c>
      <c r="P146" s="47">
        <f t="shared" ca="1" si="235"/>
        <v>0.48189041095890406</v>
      </c>
      <c r="Q146" s="47">
        <f t="shared" ca="1" si="235"/>
        <v>0.47424657534246573</v>
      </c>
      <c r="R146" s="47">
        <f t="shared" ca="1" si="235"/>
        <v>0.46684931506849314</v>
      </c>
      <c r="S146" s="47">
        <f t="shared" ca="1" si="235"/>
        <v>0.45920547945205475</v>
      </c>
      <c r="T146" s="47">
        <f t="shared" ca="1" si="235"/>
        <v>0.43989041095890413</v>
      </c>
      <c r="U146" s="47">
        <f t="shared" ca="1" si="235"/>
        <v>0.41950684931506849</v>
      </c>
      <c r="V146" s="47">
        <f t="shared" ca="1" si="235"/>
        <v>0.3991232876712329</v>
      </c>
      <c r="W146" s="47">
        <f t="shared" ca="1" si="235"/>
        <v>0.37939726027397258</v>
      </c>
      <c r="X146" s="47">
        <f t="shared" ca="1" si="235"/>
        <v>0.35901369863013699</v>
      </c>
      <c r="Y146" s="47">
        <f t="shared" ca="1" si="235"/>
        <v>0.33928767123287668</v>
      </c>
      <c r="Z146" s="48">
        <f t="shared" ca="1" si="235"/>
        <v>0.31890410958904108</v>
      </c>
      <c r="AA146" s="46">
        <f t="shared" ca="1" si="235"/>
        <v>0.29852054794520544</v>
      </c>
      <c r="AB146" s="47">
        <f t="shared" ca="1" si="235"/>
        <v>0.2801095890410959</v>
      </c>
      <c r="AC146" s="47">
        <f t="shared" ca="1" si="235"/>
        <v>0.25972602739726025</v>
      </c>
      <c r="AD146" s="47">
        <f t="shared" ca="1" si="235"/>
        <v>0.24</v>
      </c>
      <c r="AE146" s="47">
        <f t="shared" ca="1" si="235"/>
        <v>0.21961643835616437</v>
      </c>
      <c r="AF146" s="47">
        <f t="shared" ca="1" si="235"/>
        <v>0.19989041095890409</v>
      </c>
      <c r="AG146" s="47">
        <f t="shared" ca="1" si="235"/>
        <v>0.1795068493150685</v>
      </c>
      <c r="AH146" s="47">
        <f t="shared" ca="1" si="235"/>
        <v>0.15912328767123288</v>
      </c>
      <c r="AI146" s="47">
        <f t="shared" ca="1" si="235"/>
        <v>0.13939726027397259</v>
      </c>
      <c r="AJ146" s="47">
        <f t="shared" ca="1" si="235"/>
        <v>0.11901369863013699</v>
      </c>
      <c r="AK146" s="47">
        <f t="shared" ca="1" si="235"/>
        <v>9.9287671232876712E-2</v>
      </c>
      <c r="AL146" s="47">
        <f t="shared" ca="1" si="235"/>
        <v>7.8904109589041094E-2</v>
      </c>
      <c r="AM146" s="51"/>
    </row>
    <row r="147" spans="1:39" ht="15" customHeight="1" x14ac:dyDescent="0.25">
      <c r="A147" s="250"/>
      <c r="B147" s="214"/>
      <c r="C147" s="214"/>
      <c r="D147" s="53" t="s">
        <v>21</v>
      </c>
      <c r="E147" s="38">
        <f ca="1">IF(E$141="","",E141*E146)</f>
        <v>0</v>
      </c>
      <c r="F147" s="38">
        <f t="shared" ref="F147:AL147" ca="1" si="236">IF(F$141="","",F141*F146)</f>
        <v>0</v>
      </c>
      <c r="G147" s="38">
        <f t="shared" ca="1" si="236"/>
        <v>0</v>
      </c>
      <c r="H147" s="38">
        <f t="shared" ca="1" si="236"/>
        <v>0</v>
      </c>
      <c r="I147" s="38">
        <f t="shared" ca="1" si="236"/>
        <v>0</v>
      </c>
      <c r="J147" s="38">
        <f t="shared" ca="1" si="236"/>
        <v>0</v>
      </c>
      <c r="K147" s="38">
        <f t="shared" ca="1" si="236"/>
        <v>0</v>
      </c>
      <c r="L147" s="38">
        <f t="shared" ca="1" si="236"/>
        <v>0</v>
      </c>
      <c r="M147" s="38">
        <f t="shared" ca="1" si="236"/>
        <v>0</v>
      </c>
      <c r="N147" s="38">
        <f t="shared" ca="1" si="236"/>
        <v>0</v>
      </c>
      <c r="O147" s="38">
        <f t="shared" ca="1" si="236"/>
        <v>0</v>
      </c>
      <c r="P147" s="38">
        <f t="shared" ca="1" si="236"/>
        <v>0</v>
      </c>
      <c r="Q147" s="38">
        <f t="shared" ca="1" si="236"/>
        <v>0</v>
      </c>
      <c r="R147" s="38">
        <f t="shared" ca="1" si="236"/>
        <v>0</v>
      </c>
      <c r="S147" s="38">
        <f t="shared" ca="1" si="236"/>
        <v>0</v>
      </c>
      <c r="T147" s="38">
        <f t="shared" ca="1" si="236"/>
        <v>0</v>
      </c>
      <c r="U147" s="38">
        <f t="shared" ca="1" si="236"/>
        <v>0</v>
      </c>
      <c r="V147" s="38">
        <f t="shared" ca="1" si="236"/>
        <v>0</v>
      </c>
      <c r="W147" s="38">
        <f t="shared" ca="1" si="236"/>
        <v>0</v>
      </c>
      <c r="X147" s="38">
        <f t="shared" ca="1" si="236"/>
        <v>0</v>
      </c>
      <c r="Y147" s="38">
        <f t="shared" ca="1" si="236"/>
        <v>0</v>
      </c>
      <c r="Z147" s="38">
        <f t="shared" ca="1" si="236"/>
        <v>0</v>
      </c>
      <c r="AA147" s="38">
        <f t="shared" ca="1" si="236"/>
        <v>0</v>
      </c>
      <c r="AB147" s="38">
        <f t="shared" ca="1" si="236"/>
        <v>0</v>
      </c>
      <c r="AC147" s="38">
        <f t="shared" ca="1" si="236"/>
        <v>0</v>
      </c>
      <c r="AD147" s="38">
        <f t="shared" ca="1" si="236"/>
        <v>0</v>
      </c>
      <c r="AE147" s="38">
        <f t="shared" ca="1" si="236"/>
        <v>0</v>
      </c>
      <c r="AF147" s="38">
        <f t="shared" ca="1" si="236"/>
        <v>0</v>
      </c>
      <c r="AG147" s="38">
        <f t="shared" ca="1" si="236"/>
        <v>0</v>
      </c>
      <c r="AH147" s="38">
        <f t="shared" ca="1" si="236"/>
        <v>0</v>
      </c>
      <c r="AI147" s="38">
        <f t="shared" ca="1" si="236"/>
        <v>0</v>
      </c>
      <c r="AJ147" s="38">
        <f t="shared" ca="1" si="236"/>
        <v>0</v>
      </c>
      <c r="AK147" s="38">
        <f t="shared" ca="1" si="236"/>
        <v>0</v>
      </c>
      <c r="AL147" s="38">
        <f t="shared" ca="1" si="236"/>
        <v>0</v>
      </c>
      <c r="AM147" s="51"/>
    </row>
    <row r="148" spans="1:39" ht="15" customHeight="1" x14ac:dyDescent="0.25">
      <c r="A148" s="250"/>
      <c r="B148" s="214"/>
      <c r="C148" s="214"/>
      <c r="D148" s="53" t="s">
        <v>15</v>
      </c>
      <c r="E148" s="38">
        <f ca="1">IF(E137="","",E137+E147)</f>
        <v>0</v>
      </c>
      <c r="F148" s="39">
        <f ca="1">IF(F137="","",F137+F147)</f>
        <v>0</v>
      </c>
      <c r="G148" s="39">
        <f ca="1">IF(G137="","",G137+G147)</f>
        <v>0</v>
      </c>
      <c r="H148" s="39">
        <f t="shared" ref="H148" ca="1" si="237">IF(H137="","",H137+H147)</f>
        <v>0</v>
      </c>
      <c r="I148" s="39">
        <f t="shared" ref="I148" ca="1" si="238">IF(I137="","",I137+I147)</f>
        <v>0</v>
      </c>
      <c r="J148" s="39">
        <f t="shared" ref="J148" ca="1" si="239">IF(J137="","",J137+J147)</f>
        <v>0</v>
      </c>
      <c r="K148" s="39">
        <f t="shared" ref="K148" ca="1" si="240">IF(K137="","",K137+K147)</f>
        <v>0</v>
      </c>
      <c r="L148" s="39">
        <f t="shared" ref="L148" ca="1" si="241">IF(L137="","",L137+L147)</f>
        <v>0</v>
      </c>
      <c r="M148" s="39">
        <f t="shared" ref="M148" ca="1" si="242">IF(M137="","",M137+M147)</f>
        <v>0</v>
      </c>
      <c r="N148" s="40">
        <f t="shared" ref="N148" ca="1" si="243">IF(N137="","",N137+N147)</f>
        <v>0</v>
      </c>
      <c r="O148" s="39">
        <f t="shared" ref="O148" ca="1" si="244">IF(O137="","",O137+O147)</f>
        <v>0</v>
      </c>
      <c r="P148" s="39">
        <f t="shared" ref="P148" ca="1" si="245">IF(P137="","",P137+P147)</f>
        <v>0</v>
      </c>
      <c r="Q148" s="39">
        <f t="shared" ref="Q148" ca="1" si="246">IF(Q137="","",Q137+Q147)</f>
        <v>0</v>
      </c>
      <c r="R148" s="39">
        <f t="shared" ref="R148" ca="1" si="247">IF(R137="","",R137+R147)</f>
        <v>0</v>
      </c>
      <c r="S148" s="39">
        <f t="shared" ref="S148" ca="1" si="248">IF(S137="","",S137+S147)</f>
        <v>0</v>
      </c>
      <c r="T148" s="39">
        <f t="shared" ref="T148" ca="1" si="249">IF(T137="","",T137+T147)</f>
        <v>0</v>
      </c>
      <c r="U148" s="39">
        <f t="shared" ref="U148" ca="1" si="250">IF(U137="","",U137+U147)</f>
        <v>0</v>
      </c>
      <c r="V148" s="39">
        <f t="shared" ref="V148" ca="1" si="251">IF(V137="","",V137+V147)</f>
        <v>0</v>
      </c>
      <c r="W148" s="39">
        <f t="shared" ref="W148" ca="1" si="252">IF(W137="","",W137+W147)</f>
        <v>0</v>
      </c>
      <c r="X148" s="39">
        <f t="shared" ref="X148" ca="1" si="253">IF(X137="","",X137+X147)</f>
        <v>0</v>
      </c>
      <c r="Y148" s="39">
        <f t="shared" ref="Y148" ca="1" si="254">IF(Y137="","",Y137+Y147)</f>
        <v>0</v>
      </c>
      <c r="Z148" s="40">
        <f t="shared" ref="Z148" ca="1" si="255">IF(Z137="","",Z137+Z147)</f>
        <v>0</v>
      </c>
      <c r="AA148" s="38">
        <f t="shared" ref="AA148" ca="1" si="256">IF(AA137="","",AA137+AA147)</f>
        <v>0</v>
      </c>
      <c r="AB148" s="39">
        <f t="shared" ref="AB148" ca="1" si="257">IF(AB137="","",AB137+AB147)</f>
        <v>0</v>
      </c>
      <c r="AC148" s="39">
        <f t="shared" ref="AC148" ca="1" si="258">IF(AC137="","",AC137+AC147)</f>
        <v>0</v>
      </c>
      <c r="AD148" s="39">
        <f t="shared" ref="AD148" ca="1" si="259">IF(AD137="","",AD137+AD147)</f>
        <v>0</v>
      </c>
      <c r="AE148" s="39">
        <f t="shared" ref="AE148" ca="1" si="260">IF(AE137="","",AE137+AE147)</f>
        <v>0</v>
      </c>
      <c r="AF148" s="39">
        <f t="shared" ref="AF148" ca="1" si="261">IF(AF137="","",AF137+AF147)</f>
        <v>0</v>
      </c>
      <c r="AG148" s="39">
        <f t="shared" ref="AG148" ca="1" si="262">IF(AG137="","",AG137+AG147)</f>
        <v>0</v>
      </c>
      <c r="AH148" s="39">
        <f t="shared" ref="AH148" ca="1" si="263">IF(AH137="","",AH137+AH147)</f>
        <v>0</v>
      </c>
      <c r="AI148" s="39">
        <f t="shared" ref="AI148" ca="1" si="264">IF(AI137="","",AI137+AI147)</f>
        <v>0</v>
      </c>
      <c r="AJ148" s="39">
        <f t="shared" ref="AJ148" ca="1" si="265">IF(AJ137="","",AJ137+AJ147)</f>
        <v>0</v>
      </c>
      <c r="AK148" s="39">
        <f t="shared" ref="AK148" ca="1" si="266">IF(AK137="","",AK137+AK147)</f>
        <v>0</v>
      </c>
      <c r="AL148" s="39">
        <f t="shared" ref="AL148" ca="1" si="267">IF(AL137="","",AL137+AL147)</f>
        <v>0</v>
      </c>
      <c r="AM148" s="51"/>
    </row>
    <row r="149" spans="1:39" ht="15" customHeight="1" x14ac:dyDescent="0.25">
      <c r="A149" s="250"/>
      <c r="B149" s="214"/>
      <c r="C149" s="214"/>
      <c r="D149" s="53" t="s">
        <v>16</v>
      </c>
      <c r="E149" s="44">
        <f t="shared" ref="E149:AL149" ca="1" si="268">IF(E141="","",E141+E147)</f>
        <v>0</v>
      </c>
      <c r="F149">
        <f t="shared" ca="1" si="268"/>
        <v>0</v>
      </c>
      <c r="G149">
        <f t="shared" ca="1" si="268"/>
        <v>0</v>
      </c>
      <c r="H149">
        <f t="shared" ca="1" si="268"/>
        <v>0</v>
      </c>
      <c r="I149">
        <f t="shared" ca="1" si="268"/>
        <v>0</v>
      </c>
      <c r="J149">
        <f t="shared" ca="1" si="268"/>
        <v>0</v>
      </c>
      <c r="K149">
        <f t="shared" ca="1" si="268"/>
        <v>0</v>
      </c>
      <c r="L149">
        <f t="shared" ca="1" si="268"/>
        <v>0</v>
      </c>
      <c r="M149">
        <f t="shared" ca="1" si="268"/>
        <v>0</v>
      </c>
      <c r="N149" s="45">
        <f t="shared" ca="1" si="268"/>
        <v>0</v>
      </c>
      <c r="O149">
        <f t="shared" ca="1" si="268"/>
        <v>0</v>
      </c>
      <c r="P149">
        <f t="shared" ca="1" si="268"/>
        <v>0</v>
      </c>
      <c r="Q149">
        <f t="shared" ca="1" si="268"/>
        <v>0</v>
      </c>
      <c r="R149">
        <f t="shared" ca="1" si="268"/>
        <v>0</v>
      </c>
      <c r="S149">
        <f t="shared" ca="1" si="268"/>
        <v>0</v>
      </c>
      <c r="T149">
        <f t="shared" ca="1" si="268"/>
        <v>0</v>
      </c>
      <c r="U149">
        <f t="shared" ca="1" si="268"/>
        <v>0</v>
      </c>
      <c r="V149">
        <f t="shared" ca="1" si="268"/>
        <v>0</v>
      </c>
      <c r="W149">
        <f t="shared" ca="1" si="268"/>
        <v>0</v>
      </c>
      <c r="X149">
        <f t="shared" ca="1" si="268"/>
        <v>0</v>
      </c>
      <c r="Y149">
        <f t="shared" ca="1" si="268"/>
        <v>0</v>
      </c>
      <c r="Z149" s="45">
        <f t="shared" ca="1" si="268"/>
        <v>0</v>
      </c>
      <c r="AA149" s="44">
        <f t="shared" ca="1" si="268"/>
        <v>0</v>
      </c>
      <c r="AB149">
        <f t="shared" ca="1" si="268"/>
        <v>0</v>
      </c>
      <c r="AC149">
        <f t="shared" ca="1" si="268"/>
        <v>0</v>
      </c>
      <c r="AD149">
        <f t="shared" ca="1" si="268"/>
        <v>0</v>
      </c>
      <c r="AE149">
        <f t="shared" ca="1" si="268"/>
        <v>0</v>
      </c>
      <c r="AF149">
        <f t="shared" ca="1" si="268"/>
        <v>0</v>
      </c>
      <c r="AG149">
        <f t="shared" ca="1" si="268"/>
        <v>0</v>
      </c>
      <c r="AH149">
        <f t="shared" ca="1" si="268"/>
        <v>0</v>
      </c>
      <c r="AI149">
        <f t="shared" ca="1" si="268"/>
        <v>0</v>
      </c>
      <c r="AJ149">
        <f t="shared" ca="1" si="268"/>
        <v>0</v>
      </c>
      <c r="AK149">
        <f t="shared" ca="1" si="268"/>
        <v>0</v>
      </c>
      <c r="AL149">
        <f t="shared" ca="1" si="268"/>
        <v>0</v>
      </c>
      <c r="AM149" s="51"/>
    </row>
    <row r="150" spans="1:39" ht="15.75" customHeight="1" x14ac:dyDescent="0.25">
      <c r="A150" s="250"/>
      <c r="B150" s="214"/>
      <c r="C150" s="214"/>
      <c r="D150" s="50" t="s">
        <v>8</v>
      </c>
      <c r="E150" s="227">
        <f>SUMIFS(Katsayilar!$C$2:$C$50,Katsayilar!$A$2:$A$50,"&lt;="&amp;DATE(YEAR(E134),MONTH(E134),1),Katsayilar!$B$2:$B$50,"&gt;="&amp;DATE(YEAR(E134),MONTH(E134),1))</f>
        <v>0.43368400000000001</v>
      </c>
      <c r="F150" s="228"/>
      <c r="G150" s="228"/>
      <c r="H150" s="228"/>
      <c r="I150" s="228">
        <f>SUMIFS(Katsayilar!$C$2:$C$50,Katsayilar!$A$2:$A$50,"&lt;="&amp;DATE(YEAR(I134),MONTH(I134),1),Katsayilar!$B$2:$B$50,"&gt;="&amp;DATE(YEAR(I134),MONTH(I134),1))</f>
        <v>0.50979600000000003</v>
      </c>
      <c r="J150" s="228"/>
      <c r="K150" s="228"/>
      <c r="L150" s="228"/>
      <c r="M150" s="228"/>
      <c r="N150" s="229"/>
      <c r="O150" s="230">
        <f>SUMIFS(Katsayilar!$C$2:$C$50,Katsayilar!$A$2:$A$50,"&lt;="&amp;DATE(YEAR(O134),MONTH(O134),1),Katsayilar!$B$2:$B$50,"&gt;="&amp;DATE(YEAR(O134),MONTH(O134),1))</f>
        <v>0.76087099999999996</v>
      </c>
      <c r="P150" s="228"/>
      <c r="Q150" s="228"/>
      <c r="R150" s="228"/>
      <c r="S150" s="228"/>
      <c r="T150" s="228"/>
      <c r="U150" s="228">
        <f>SUMIFS(Katsayilar!$C$2:$C$50,Katsayilar!$A$2:$A$50,"&lt;="&amp;DATE(YEAR(U134),MONTH(U134),1),Katsayilar!$B$2:$B$50,"&gt;="&amp;DATE(YEAR(U134),MONTH(U134),1))</f>
        <v>0.90779600000000005</v>
      </c>
      <c r="V150" s="228"/>
      <c r="W150" s="228"/>
      <c r="X150" s="228"/>
      <c r="Y150" s="228"/>
      <c r="Z150" s="229"/>
      <c r="AA150" s="227">
        <f>SUMIFS(Katsayilar!$C$2:$C$50,Katsayilar!$A$2:$A$50,"&lt;="&amp;DATE(YEAR(AA134),MONTH(AA134),1),Katsayilar!$B$2:$B$50,"&gt;="&amp;DATE(YEAR(AA134),MONTH(AA134),1))</f>
        <v>1.012556</v>
      </c>
      <c r="AB150" s="228"/>
      <c r="AC150" s="228"/>
      <c r="AD150" s="228"/>
      <c r="AE150" s="228"/>
      <c r="AF150" s="228"/>
      <c r="AG150" s="228">
        <f>SUMIFS(Katsayilar!$C$2:$C$50,Katsayilar!$A$2:$A$50,"&lt;="&amp;DATE(YEAR(AG134),MONTH(AG134),1),Katsayilar!$B$2:$B$50,"&gt;="&amp;DATE(YEAR(AG134),MONTH(AG134),1))</f>
        <v>1.1702109999999999</v>
      </c>
      <c r="AH150" s="228"/>
      <c r="AI150" s="228"/>
      <c r="AJ150" s="228"/>
      <c r="AK150" s="228"/>
      <c r="AL150" s="231"/>
      <c r="AM150" s="51"/>
    </row>
    <row r="151" spans="1:39" ht="15.75" customHeight="1" x14ac:dyDescent="0.25">
      <c r="A151" s="250"/>
      <c r="B151" s="214"/>
      <c r="C151" s="214"/>
      <c r="D151" s="50" t="s">
        <v>17</v>
      </c>
      <c r="E151" s="216">
        <f>SUM(E137:H137)</f>
        <v>0</v>
      </c>
      <c r="F151" s="217"/>
      <c r="G151" s="217"/>
      <c r="H151" s="217"/>
      <c r="I151" s="220">
        <f>SUM(I137:N137)</f>
        <v>0</v>
      </c>
      <c r="J151" s="217"/>
      <c r="K151" s="217"/>
      <c r="L151" s="217"/>
      <c r="M151" s="217"/>
      <c r="N151" s="221"/>
      <c r="O151" s="223">
        <f t="shared" ref="O151:O155" si="269">SUM(O137:T137)</f>
        <v>0</v>
      </c>
      <c r="P151" s="217"/>
      <c r="Q151" s="217"/>
      <c r="R151" s="217"/>
      <c r="S151" s="217"/>
      <c r="T151" s="217"/>
      <c r="U151" s="220">
        <f t="shared" ref="U151:U155" si="270">SUM(U137:Z137)</f>
        <v>0</v>
      </c>
      <c r="V151" s="217"/>
      <c r="W151" s="217"/>
      <c r="X151" s="217"/>
      <c r="Y151" s="217"/>
      <c r="Z151" s="221"/>
      <c r="AA151" s="216">
        <f t="shared" ref="AA151:AA155" si="271">SUM(AA137:AF137)</f>
        <v>0</v>
      </c>
      <c r="AB151" s="217"/>
      <c r="AC151" s="217"/>
      <c r="AD151" s="217"/>
      <c r="AE151" s="217"/>
      <c r="AF151" s="217"/>
      <c r="AG151" s="220">
        <f t="shared" ref="AG151:AG155" si="272">SUM(AG137:AL137)</f>
        <v>0</v>
      </c>
      <c r="AH151" s="217"/>
      <c r="AI151" s="217"/>
      <c r="AJ151" s="217"/>
      <c r="AK151" s="217"/>
      <c r="AL151" s="222"/>
      <c r="AM151" s="49">
        <f>SUM(E151:AL151)</f>
        <v>0</v>
      </c>
    </row>
    <row r="152" spans="1:39" ht="15.75" customHeight="1" x14ac:dyDescent="0.25">
      <c r="A152" s="250"/>
      <c r="B152" s="214"/>
      <c r="C152" s="214"/>
      <c r="D152" s="50" t="s">
        <v>51</v>
      </c>
      <c r="E152" s="216">
        <f>SUM(E138:H138)</f>
        <v>0</v>
      </c>
      <c r="F152" s="217"/>
      <c r="G152" s="217"/>
      <c r="H152" s="217"/>
      <c r="I152" s="220">
        <f t="shared" ref="I152:I155" si="273">SUM(I138:N138)</f>
        <v>0</v>
      </c>
      <c r="J152" s="217"/>
      <c r="K152" s="217"/>
      <c r="L152" s="217"/>
      <c r="M152" s="217"/>
      <c r="N152" s="221"/>
      <c r="O152" s="223">
        <f t="shared" si="269"/>
        <v>0</v>
      </c>
      <c r="P152" s="217"/>
      <c r="Q152" s="217"/>
      <c r="R152" s="217"/>
      <c r="S152" s="217"/>
      <c r="T152" s="217"/>
      <c r="U152" s="220">
        <f t="shared" si="270"/>
        <v>0</v>
      </c>
      <c r="V152" s="217"/>
      <c r="W152" s="217"/>
      <c r="X152" s="217"/>
      <c r="Y152" s="217"/>
      <c r="Z152" s="221"/>
      <c r="AA152" s="216">
        <f t="shared" si="271"/>
        <v>0</v>
      </c>
      <c r="AB152" s="217"/>
      <c r="AC152" s="217"/>
      <c r="AD152" s="217"/>
      <c r="AE152" s="217"/>
      <c r="AF152" s="217"/>
      <c r="AG152" s="220">
        <f t="shared" si="272"/>
        <v>0</v>
      </c>
      <c r="AH152" s="217"/>
      <c r="AI152" s="217"/>
      <c r="AJ152" s="217"/>
      <c r="AK152" s="217"/>
      <c r="AL152" s="222"/>
      <c r="AM152" s="49">
        <f t="shared" ref="AM152:AM158" si="274">SUM(E152:AL152)</f>
        <v>0</v>
      </c>
    </row>
    <row r="153" spans="1:39" ht="15.75" customHeight="1" x14ac:dyDescent="0.25">
      <c r="A153" s="250"/>
      <c r="B153" s="214"/>
      <c r="C153" s="214"/>
      <c r="D153" s="50" t="s">
        <v>18</v>
      </c>
      <c r="E153" s="216">
        <f t="shared" ref="E153:E155" si="275">SUM(E139:H139)</f>
        <v>0</v>
      </c>
      <c r="F153" s="217"/>
      <c r="G153" s="217"/>
      <c r="H153" s="217"/>
      <c r="I153" s="220">
        <f t="shared" si="273"/>
        <v>0</v>
      </c>
      <c r="J153" s="217"/>
      <c r="K153" s="217"/>
      <c r="L153" s="217"/>
      <c r="M153" s="217"/>
      <c r="N153" s="221"/>
      <c r="O153" s="223">
        <f t="shared" si="269"/>
        <v>0</v>
      </c>
      <c r="P153" s="217"/>
      <c r="Q153" s="217"/>
      <c r="R153" s="217"/>
      <c r="S153" s="217"/>
      <c r="T153" s="217"/>
      <c r="U153" s="220">
        <f t="shared" si="270"/>
        <v>0</v>
      </c>
      <c r="V153" s="217"/>
      <c r="W153" s="217"/>
      <c r="X153" s="217"/>
      <c r="Y153" s="217"/>
      <c r="Z153" s="221"/>
      <c r="AA153" s="216">
        <f t="shared" si="271"/>
        <v>0</v>
      </c>
      <c r="AB153" s="217"/>
      <c r="AC153" s="217"/>
      <c r="AD153" s="217"/>
      <c r="AE153" s="217"/>
      <c r="AF153" s="217"/>
      <c r="AG153" s="220">
        <f t="shared" si="272"/>
        <v>0</v>
      </c>
      <c r="AH153" s="217"/>
      <c r="AI153" s="217"/>
      <c r="AJ153" s="217"/>
      <c r="AK153" s="217"/>
      <c r="AL153" s="222"/>
      <c r="AM153" s="49">
        <f t="shared" si="274"/>
        <v>0</v>
      </c>
    </row>
    <row r="154" spans="1:39" ht="15.75" customHeight="1" x14ac:dyDescent="0.25">
      <c r="A154" s="250"/>
      <c r="B154" s="214"/>
      <c r="C154" s="214"/>
      <c r="D154" s="50" t="s">
        <v>9</v>
      </c>
      <c r="E154" s="216">
        <f t="shared" si="275"/>
        <v>0</v>
      </c>
      <c r="F154" s="217"/>
      <c r="G154" s="217"/>
      <c r="H154" s="217"/>
      <c r="I154" s="220">
        <f t="shared" si="273"/>
        <v>0</v>
      </c>
      <c r="J154" s="217"/>
      <c r="K154" s="217"/>
      <c r="L154" s="217"/>
      <c r="M154" s="217"/>
      <c r="N154" s="221"/>
      <c r="O154" s="223">
        <f t="shared" si="269"/>
        <v>0</v>
      </c>
      <c r="P154" s="217"/>
      <c r="Q154" s="217"/>
      <c r="R154" s="217"/>
      <c r="S154" s="217"/>
      <c r="T154" s="217"/>
      <c r="U154" s="220">
        <f t="shared" si="270"/>
        <v>0</v>
      </c>
      <c r="V154" s="217"/>
      <c r="W154" s="217"/>
      <c r="X154" s="217"/>
      <c r="Y154" s="217"/>
      <c r="Z154" s="221"/>
      <c r="AA154" s="216">
        <f t="shared" si="271"/>
        <v>0</v>
      </c>
      <c r="AB154" s="217"/>
      <c r="AC154" s="217"/>
      <c r="AD154" s="217"/>
      <c r="AE154" s="217"/>
      <c r="AF154" s="217"/>
      <c r="AG154" s="220">
        <f t="shared" si="272"/>
        <v>0</v>
      </c>
      <c r="AH154" s="217"/>
      <c r="AI154" s="217"/>
      <c r="AJ154" s="217"/>
      <c r="AK154" s="217"/>
      <c r="AL154" s="222"/>
      <c r="AM154" s="49">
        <f t="shared" si="274"/>
        <v>0</v>
      </c>
    </row>
    <row r="155" spans="1:39" ht="15.75" customHeight="1" x14ac:dyDescent="0.25">
      <c r="A155" s="250"/>
      <c r="B155" s="214"/>
      <c r="C155" s="214"/>
      <c r="D155" s="50" t="s">
        <v>19</v>
      </c>
      <c r="E155" s="216">
        <f t="shared" si="275"/>
        <v>0</v>
      </c>
      <c r="F155" s="217"/>
      <c r="G155" s="217"/>
      <c r="H155" s="217"/>
      <c r="I155" s="220">
        <f t="shared" si="273"/>
        <v>0</v>
      </c>
      <c r="J155" s="217"/>
      <c r="K155" s="217"/>
      <c r="L155" s="217"/>
      <c r="M155" s="217"/>
      <c r="N155" s="221"/>
      <c r="O155" s="223">
        <f t="shared" si="269"/>
        <v>0</v>
      </c>
      <c r="P155" s="217"/>
      <c r="Q155" s="217"/>
      <c r="R155" s="217"/>
      <c r="S155" s="217"/>
      <c r="T155" s="217"/>
      <c r="U155" s="220">
        <f t="shared" si="270"/>
        <v>0</v>
      </c>
      <c r="V155" s="217"/>
      <c r="W155" s="217"/>
      <c r="X155" s="217"/>
      <c r="Y155" s="217"/>
      <c r="Z155" s="221"/>
      <c r="AA155" s="216">
        <f t="shared" si="271"/>
        <v>0</v>
      </c>
      <c r="AB155" s="217"/>
      <c r="AC155" s="217"/>
      <c r="AD155" s="217"/>
      <c r="AE155" s="217"/>
      <c r="AF155" s="217"/>
      <c r="AG155" s="220">
        <f t="shared" si="272"/>
        <v>0</v>
      </c>
      <c r="AH155" s="217"/>
      <c r="AI155" s="217"/>
      <c r="AJ155" s="217"/>
      <c r="AK155" s="217"/>
      <c r="AL155" s="222"/>
      <c r="AM155" s="49">
        <f t="shared" si="274"/>
        <v>0</v>
      </c>
    </row>
    <row r="156" spans="1:39" ht="15.75" customHeight="1" x14ac:dyDescent="0.25">
      <c r="A156" s="250"/>
      <c r="B156" s="214"/>
      <c r="C156" s="214"/>
      <c r="D156" s="50" t="s">
        <v>21</v>
      </c>
      <c r="E156" s="216">
        <f ca="1">SUM(E147:H147)</f>
        <v>0</v>
      </c>
      <c r="F156" s="217"/>
      <c r="G156" s="217"/>
      <c r="H156" s="217"/>
      <c r="I156" s="220">
        <f ca="1">SUM(I147:N147)</f>
        <v>0</v>
      </c>
      <c r="J156" s="217"/>
      <c r="K156" s="217"/>
      <c r="L156" s="217"/>
      <c r="M156" s="217"/>
      <c r="N156" s="221"/>
      <c r="O156" s="223">
        <f ca="1">SUM(O147:T147)</f>
        <v>0</v>
      </c>
      <c r="P156" s="217"/>
      <c r="Q156" s="217"/>
      <c r="R156" s="217"/>
      <c r="S156" s="217"/>
      <c r="T156" s="217"/>
      <c r="U156" s="220">
        <f ca="1">SUM(U147:Z147)</f>
        <v>0</v>
      </c>
      <c r="V156" s="217"/>
      <c r="W156" s="217"/>
      <c r="X156" s="217"/>
      <c r="Y156" s="217"/>
      <c r="Z156" s="221"/>
      <c r="AA156" s="216">
        <f ca="1">SUM(AA147:AF147)</f>
        <v>0</v>
      </c>
      <c r="AB156" s="217"/>
      <c r="AC156" s="217"/>
      <c r="AD156" s="217"/>
      <c r="AE156" s="217"/>
      <c r="AF156" s="217"/>
      <c r="AG156" s="220">
        <f ca="1">SUM(AG147:AL147)</f>
        <v>0</v>
      </c>
      <c r="AH156" s="217"/>
      <c r="AI156" s="217"/>
      <c r="AJ156" s="217"/>
      <c r="AK156" s="217"/>
      <c r="AL156" s="222"/>
      <c r="AM156" s="49">
        <f t="shared" ca="1" si="274"/>
        <v>0</v>
      </c>
    </row>
    <row r="157" spans="1:39" ht="15.75" customHeight="1" x14ac:dyDescent="0.25">
      <c r="A157" s="250"/>
      <c r="B157" s="214"/>
      <c r="C157" s="214"/>
      <c r="D157" s="50" t="s">
        <v>15</v>
      </c>
      <c r="E157" s="216">
        <f t="shared" ref="E157:E158" ca="1" si="276">SUM(E148:H148)</f>
        <v>0</v>
      </c>
      <c r="F157" s="217"/>
      <c r="G157" s="217"/>
      <c r="H157" s="217"/>
      <c r="I157" s="220">
        <f t="shared" ref="I157:I158" ca="1" si="277">SUM(I148:N148)</f>
        <v>0</v>
      </c>
      <c r="J157" s="217"/>
      <c r="K157" s="217"/>
      <c r="L157" s="217"/>
      <c r="M157" s="217"/>
      <c r="N157" s="221"/>
      <c r="O157" s="223">
        <f t="shared" ref="O157:O158" ca="1" si="278">SUM(O148:T148)</f>
        <v>0</v>
      </c>
      <c r="P157" s="217"/>
      <c r="Q157" s="217"/>
      <c r="R157" s="217"/>
      <c r="S157" s="217"/>
      <c r="T157" s="217"/>
      <c r="U157" s="220">
        <f t="shared" ref="U157:U158" ca="1" si="279">SUM(U148:Z148)</f>
        <v>0</v>
      </c>
      <c r="V157" s="217"/>
      <c r="W157" s="217"/>
      <c r="X157" s="217"/>
      <c r="Y157" s="217"/>
      <c r="Z157" s="221"/>
      <c r="AA157" s="216">
        <f t="shared" ref="AA157:AA158" ca="1" si="280">SUM(AA148:AF148)</f>
        <v>0</v>
      </c>
      <c r="AB157" s="217"/>
      <c r="AC157" s="217"/>
      <c r="AD157" s="217"/>
      <c r="AE157" s="217"/>
      <c r="AF157" s="217"/>
      <c r="AG157" s="220">
        <f t="shared" ref="AG157:AG158" ca="1" si="281">SUM(AG148:AL148)</f>
        <v>0</v>
      </c>
      <c r="AH157" s="217"/>
      <c r="AI157" s="217"/>
      <c r="AJ157" s="217"/>
      <c r="AK157" s="217"/>
      <c r="AL157" s="222"/>
      <c r="AM157" s="49">
        <f t="shared" ca="1" si="274"/>
        <v>0</v>
      </c>
    </row>
    <row r="158" spans="1:39" ht="15.75" customHeight="1" thickBot="1" x14ac:dyDescent="0.3">
      <c r="A158" s="251"/>
      <c r="B158" s="215"/>
      <c r="C158" s="215"/>
      <c r="D158" s="54" t="s">
        <v>16</v>
      </c>
      <c r="E158" s="218">
        <f t="shared" ca="1" si="276"/>
        <v>0</v>
      </c>
      <c r="F158" s="219"/>
      <c r="G158" s="219"/>
      <c r="H158" s="219"/>
      <c r="I158" s="224">
        <f t="shared" ca="1" si="277"/>
        <v>0</v>
      </c>
      <c r="J158" s="219"/>
      <c r="K158" s="219"/>
      <c r="L158" s="219"/>
      <c r="M158" s="219"/>
      <c r="N158" s="225"/>
      <c r="O158" s="232">
        <f t="shared" ca="1" si="278"/>
        <v>0</v>
      </c>
      <c r="P158" s="219"/>
      <c r="Q158" s="219"/>
      <c r="R158" s="219"/>
      <c r="S158" s="219"/>
      <c r="T158" s="219"/>
      <c r="U158" s="224">
        <f t="shared" ca="1" si="279"/>
        <v>0</v>
      </c>
      <c r="V158" s="219"/>
      <c r="W158" s="219"/>
      <c r="X158" s="219"/>
      <c r="Y158" s="219"/>
      <c r="Z158" s="225"/>
      <c r="AA158" s="218">
        <f t="shared" ca="1" si="280"/>
        <v>0</v>
      </c>
      <c r="AB158" s="219"/>
      <c r="AC158" s="219"/>
      <c r="AD158" s="219"/>
      <c r="AE158" s="219"/>
      <c r="AF158" s="219"/>
      <c r="AG158" s="224">
        <f t="shared" ca="1" si="281"/>
        <v>0</v>
      </c>
      <c r="AH158" s="219"/>
      <c r="AI158" s="219"/>
      <c r="AJ158" s="219"/>
      <c r="AK158" s="219"/>
      <c r="AL158" s="226"/>
      <c r="AM158" s="55">
        <f t="shared" ca="1" si="274"/>
        <v>0</v>
      </c>
    </row>
    <row r="159" spans="1:39" ht="4.5" customHeight="1" x14ac:dyDescent="0.25">
      <c r="A159" s="253">
        <v>7</v>
      </c>
      <c r="B159" s="213">
        <f>'VERİ GİRİŞİ'!B18</f>
        <v>0</v>
      </c>
      <c r="C159" s="213">
        <f>'VERİ GİRİŞİ'!C18</f>
        <v>0</v>
      </c>
      <c r="D159" s="61" t="s">
        <v>50</v>
      </c>
      <c r="E159" s="62">
        <v>45016</v>
      </c>
      <c r="F159" s="63">
        <v>45044</v>
      </c>
      <c r="G159" s="63">
        <v>45047</v>
      </c>
      <c r="H159" s="63">
        <v>45078</v>
      </c>
      <c r="I159" s="63">
        <v>45108</v>
      </c>
      <c r="J159" s="63">
        <v>45139</v>
      </c>
      <c r="K159" s="63">
        <v>45170</v>
      </c>
      <c r="L159" s="63">
        <v>45200</v>
      </c>
      <c r="M159" s="63">
        <v>45231</v>
      </c>
      <c r="N159" s="64">
        <v>45261</v>
      </c>
      <c r="O159" s="65">
        <v>45292</v>
      </c>
      <c r="P159" s="63">
        <v>45323</v>
      </c>
      <c r="Q159" s="63">
        <v>45352</v>
      </c>
      <c r="R159" s="63">
        <v>45383</v>
      </c>
      <c r="S159" s="63">
        <v>45413</v>
      </c>
      <c r="T159" s="63">
        <v>45444</v>
      </c>
      <c r="U159" s="63">
        <v>45474</v>
      </c>
      <c r="V159" s="63">
        <v>45505</v>
      </c>
      <c r="W159" s="63">
        <v>45536</v>
      </c>
      <c r="X159" s="63">
        <v>45566</v>
      </c>
      <c r="Y159" s="63">
        <v>45597</v>
      </c>
      <c r="Z159" s="64">
        <v>45627</v>
      </c>
      <c r="AA159" s="62">
        <v>45658</v>
      </c>
      <c r="AB159" s="63">
        <v>45689</v>
      </c>
      <c r="AC159" s="63">
        <v>45717</v>
      </c>
      <c r="AD159" s="63">
        <v>45748</v>
      </c>
      <c r="AE159" s="63">
        <v>45778</v>
      </c>
      <c r="AF159" s="63">
        <v>45809</v>
      </c>
      <c r="AG159" s="63">
        <v>45839</v>
      </c>
      <c r="AH159" s="63">
        <v>45870</v>
      </c>
      <c r="AI159" s="63">
        <v>45901</v>
      </c>
      <c r="AJ159" s="63">
        <v>45931</v>
      </c>
      <c r="AK159" s="63">
        <v>45962</v>
      </c>
      <c r="AL159" s="66">
        <v>45992</v>
      </c>
      <c r="AM159" s="67"/>
    </row>
    <row r="160" spans="1:39" x14ac:dyDescent="0.25">
      <c r="A160" s="254"/>
      <c r="B160" s="214"/>
      <c r="C160" s="214"/>
      <c r="D160" s="50" t="s">
        <v>20</v>
      </c>
      <c r="E160" s="79">
        <f>'VERİ GİRİŞİ'!E18</f>
        <v>0</v>
      </c>
      <c r="F160" s="79">
        <f>'VERİ GİRİŞİ'!F18</f>
        <v>0</v>
      </c>
      <c r="G160" s="79">
        <f>'VERİ GİRİŞİ'!G18</f>
        <v>0</v>
      </c>
      <c r="H160" s="79">
        <f>'VERİ GİRİŞİ'!H18</f>
        <v>0</v>
      </c>
      <c r="I160" s="79">
        <f>'VERİ GİRİŞİ'!I18</f>
        <v>0</v>
      </c>
      <c r="J160" s="79">
        <f>'VERİ GİRİŞİ'!J18</f>
        <v>0</v>
      </c>
      <c r="K160" s="79">
        <f>'VERİ GİRİŞİ'!K18</f>
        <v>0</v>
      </c>
      <c r="L160" s="79">
        <f>'VERİ GİRİŞİ'!L18</f>
        <v>0</v>
      </c>
      <c r="M160" s="79">
        <f>'VERİ GİRİŞİ'!M18</f>
        <v>0</v>
      </c>
      <c r="N160" s="79">
        <f>'VERİ GİRİŞİ'!N18</f>
        <v>0</v>
      </c>
      <c r="O160" s="79">
        <f>'VERİ GİRİŞİ'!O18</f>
        <v>0</v>
      </c>
      <c r="P160" s="79">
        <f>'VERİ GİRİŞİ'!P18</f>
        <v>0</v>
      </c>
      <c r="Q160" s="79">
        <f>'VERİ GİRİŞİ'!Q18</f>
        <v>0</v>
      </c>
      <c r="R160" s="79">
        <f>'VERİ GİRİŞİ'!R18</f>
        <v>0</v>
      </c>
      <c r="S160" s="79">
        <f>'VERİ GİRİŞİ'!S18</f>
        <v>0</v>
      </c>
      <c r="T160" s="79">
        <f>'VERİ GİRİŞİ'!T18</f>
        <v>0</v>
      </c>
      <c r="U160" s="79">
        <f>'VERİ GİRİŞİ'!U18</f>
        <v>0</v>
      </c>
      <c r="V160" s="79">
        <f>'VERİ GİRİŞİ'!V18</f>
        <v>0</v>
      </c>
      <c r="W160" s="79">
        <f>'VERİ GİRİŞİ'!W18</f>
        <v>0</v>
      </c>
      <c r="X160" s="79">
        <f>'VERİ GİRİŞİ'!X18</f>
        <v>0</v>
      </c>
      <c r="Y160" s="79">
        <f>'VERİ GİRİŞİ'!Y18</f>
        <v>0</v>
      </c>
      <c r="Z160" s="79">
        <f>'VERİ GİRİŞİ'!Z18</f>
        <v>0</v>
      </c>
      <c r="AA160" s="79">
        <f>'VERİ GİRİŞİ'!AA18</f>
        <v>0</v>
      </c>
      <c r="AB160" s="79">
        <f>'VERİ GİRİŞİ'!AB18</f>
        <v>0</v>
      </c>
      <c r="AC160" s="79">
        <f>'VERİ GİRİŞİ'!AC18</f>
        <v>0</v>
      </c>
      <c r="AD160" s="79">
        <f>'VERİ GİRİŞİ'!AD18</f>
        <v>0</v>
      </c>
      <c r="AE160" s="79">
        <f>'VERİ GİRİŞİ'!AE18</f>
        <v>0</v>
      </c>
      <c r="AF160" s="79">
        <f>'VERİ GİRİŞİ'!AF18</f>
        <v>0</v>
      </c>
      <c r="AG160" s="79">
        <f>'VERİ GİRİŞİ'!AG18</f>
        <v>0</v>
      </c>
      <c r="AH160" s="79">
        <f>'VERİ GİRİŞİ'!AH18</f>
        <v>0</v>
      </c>
      <c r="AI160" s="79">
        <f>'VERİ GİRİŞİ'!AI18</f>
        <v>0</v>
      </c>
      <c r="AJ160" s="79">
        <f>'VERİ GİRİŞİ'!AJ18</f>
        <v>0</v>
      </c>
      <c r="AK160" s="79">
        <f>'VERİ GİRİŞİ'!AK18</f>
        <v>0</v>
      </c>
      <c r="AL160" s="79">
        <f>'VERİ GİRİŞİ'!AL18</f>
        <v>0</v>
      </c>
      <c r="AM160" s="52"/>
    </row>
    <row r="161" spans="1:39" ht="15" customHeight="1" x14ac:dyDescent="0.25">
      <c r="A161" s="254"/>
      <c r="B161" s="214"/>
      <c r="C161" s="214"/>
      <c r="D161" s="53" t="s">
        <v>8</v>
      </c>
      <c r="E161" s="35">
        <f>SUMIFS(Katsayilar!$C$2:$C$50,Katsayilar!$A$2:$A$50,"&lt;="&amp;DATE(YEAR(E159),MONTH(E159),1),Katsayilar!$B$2:$B$50,"&gt;="&amp;DATE(YEAR(E159),MONTH(E159),1))</f>
        <v>0.43368400000000001</v>
      </c>
      <c r="F161" s="36">
        <f>SUMIFS(Katsayilar!$C$2:$C$50,Katsayilar!$A$2:$A$50,"&lt;="&amp;DATE(YEAR(F159),MONTH(F159),1),Katsayilar!$B$2:$B$50,"&gt;="&amp;DATE(YEAR(F159),MONTH(F159),1))</f>
        <v>0.43368400000000001</v>
      </c>
      <c r="G161" s="36">
        <f>SUMIFS(Katsayilar!$C$2:$C$50,Katsayilar!$A$2:$A$50,"&lt;="&amp;DATE(YEAR(G159),MONTH(G159),1),Katsayilar!$B$2:$B$50,"&gt;="&amp;DATE(YEAR(G159),MONTH(G159),1))</f>
        <v>0.43368400000000001</v>
      </c>
      <c r="H161" s="36">
        <f>SUMIFS(Katsayilar!$C$2:$C$50,Katsayilar!$A$2:$A$50,"&lt;="&amp;DATE(YEAR(H159),MONTH(H159),1),Katsayilar!$B$2:$B$50,"&gt;="&amp;DATE(YEAR(H159),MONTH(H159),1))</f>
        <v>0.43368400000000001</v>
      </c>
      <c r="I161" s="36">
        <f>SUMIFS(Katsayilar!$C$2:$C$50,Katsayilar!$A$2:$A$50,"&lt;="&amp;DATE(YEAR(I159),MONTH(I159),1),Katsayilar!$B$2:$B$50,"&gt;="&amp;DATE(YEAR(I159),MONTH(I159),1))</f>
        <v>0.50979600000000003</v>
      </c>
      <c r="J161" s="36">
        <f>SUMIFS(Katsayilar!$C$2:$C$50,Katsayilar!$A$2:$A$50,"&lt;="&amp;DATE(YEAR(J159),MONTH(J159),1),Katsayilar!$B$2:$B$50,"&gt;="&amp;DATE(YEAR(J159),MONTH(J159),1))</f>
        <v>0.50979600000000003</v>
      </c>
      <c r="K161" s="36">
        <f>SUMIFS(Katsayilar!$C$2:$C$50,Katsayilar!$A$2:$A$50,"&lt;="&amp;DATE(YEAR(K159),MONTH(K159),1),Katsayilar!$B$2:$B$50,"&gt;="&amp;DATE(YEAR(K159),MONTH(K159),1))</f>
        <v>0.50979600000000003</v>
      </c>
      <c r="L161" s="36">
        <f>SUMIFS(Katsayilar!$C$2:$C$50,Katsayilar!$A$2:$A$50,"&lt;="&amp;DATE(YEAR(L159),MONTH(L159),1),Katsayilar!$B$2:$B$50,"&gt;="&amp;DATE(YEAR(L159),MONTH(L159),1))</f>
        <v>0.50979600000000003</v>
      </c>
      <c r="M161" s="36">
        <f>SUMIFS(Katsayilar!$C$2:$C$50,Katsayilar!$A$2:$A$50,"&lt;="&amp;DATE(YEAR(M159),MONTH(M159),1),Katsayilar!$B$2:$B$50,"&gt;="&amp;DATE(YEAR(M159),MONTH(M159),1))</f>
        <v>0.50979600000000003</v>
      </c>
      <c r="N161" s="37">
        <f>SUMIFS(Katsayilar!$C$2:$C$50,Katsayilar!$A$2:$A$50,"&lt;="&amp;DATE(YEAR(N159),MONTH(N159),1),Katsayilar!$B$2:$B$50,"&gt;="&amp;DATE(YEAR(N159),MONTH(N159),1))</f>
        <v>0.50979600000000003</v>
      </c>
      <c r="O161" s="36">
        <f>SUMIFS(Katsayilar!$C$2:$C$50,Katsayilar!$A$2:$A$50,"&lt;="&amp;DATE(YEAR(O159),MONTH(O159),1),Katsayilar!$B$2:$B$50,"&gt;="&amp;DATE(YEAR(O159),MONTH(O159),1))</f>
        <v>0.76087099999999996</v>
      </c>
      <c r="P161" s="36">
        <f>SUMIFS(Katsayilar!$C$2:$C$50,Katsayilar!$A$2:$A$50,"&lt;="&amp;DATE(YEAR(P159),MONTH(P159),1),Katsayilar!$B$2:$B$50,"&gt;="&amp;DATE(YEAR(P159),MONTH(P159),1))</f>
        <v>0.76087099999999996</v>
      </c>
      <c r="Q161" s="36">
        <f>SUMIFS(Katsayilar!$C$2:$C$50,Katsayilar!$A$2:$A$50,"&lt;="&amp;DATE(YEAR(Q159),MONTH(Q159),1),Katsayilar!$B$2:$B$50,"&gt;="&amp;DATE(YEAR(Q159),MONTH(Q159),1))</f>
        <v>0.76087099999999996</v>
      </c>
      <c r="R161" s="36">
        <f>SUMIFS(Katsayilar!$C$2:$C$50,Katsayilar!$A$2:$A$50,"&lt;="&amp;DATE(YEAR(R159),MONTH(R159),1),Katsayilar!$B$2:$B$50,"&gt;="&amp;DATE(YEAR(R159),MONTH(R159),1))</f>
        <v>0.76087099999999996</v>
      </c>
      <c r="S161" s="36">
        <f>SUMIFS(Katsayilar!$C$2:$C$50,Katsayilar!$A$2:$A$50,"&lt;="&amp;DATE(YEAR(S159),MONTH(S159),1),Katsayilar!$B$2:$B$50,"&gt;="&amp;DATE(YEAR(S159),MONTH(S159),1))</f>
        <v>0.76087099999999996</v>
      </c>
      <c r="T161" s="36">
        <f>SUMIFS(Katsayilar!$C$2:$C$50,Katsayilar!$A$2:$A$50,"&lt;="&amp;DATE(YEAR(T159),MONTH(T159),1),Katsayilar!$B$2:$B$50,"&gt;="&amp;DATE(YEAR(T159),MONTH(T159),1))</f>
        <v>0.76087099999999996</v>
      </c>
      <c r="U161" s="36">
        <f>SUMIFS(Katsayilar!$C$2:$C$50,Katsayilar!$A$2:$A$50,"&lt;="&amp;DATE(YEAR(U159),MONTH(U159),1),Katsayilar!$B$2:$B$50,"&gt;="&amp;DATE(YEAR(U159),MONTH(U159),1))</f>
        <v>0.90779600000000005</v>
      </c>
      <c r="V161" s="36">
        <f>SUMIFS(Katsayilar!$C$2:$C$50,Katsayilar!$A$2:$A$50,"&lt;="&amp;DATE(YEAR(V159),MONTH(V159),1),Katsayilar!$B$2:$B$50,"&gt;="&amp;DATE(YEAR(V159),MONTH(V159),1))</f>
        <v>0.90779600000000005</v>
      </c>
      <c r="W161" s="36">
        <f>SUMIFS(Katsayilar!$C$2:$C$50,Katsayilar!$A$2:$A$50,"&lt;="&amp;DATE(YEAR(W159),MONTH(W159),1),Katsayilar!$B$2:$B$50,"&gt;="&amp;DATE(YEAR(W159),MONTH(W159),1))</f>
        <v>0.90779600000000005</v>
      </c>
      <c r="X161" s="36">
        <f>SUMIFS(Katsayilar!$C$2:$C$50,Katsayilar!$A$2:$A$50,"&lt;="&amp;DATE(YEAR(X159),MONTH(X159),1),Katsayilar!$B$2:$B$50,"&gt;="&amp;DATE(YEAR(X159),MONTH(X159),1))</f>
        <v>0.90779600000000005</v>
      </c>
      <c r="Y161" s="36">
        <f>SUMIFS(Katsayilar!$C$2:$C$50,Katsayilar!$A$2:$A$50,"&lt;="&amp;DATE(YEAR(Y159),MONTH(Y159),1),Katsayilar!$B$2:$B$50,"&gt;="&amp;DATE(YEAR(Y159),MONTH(Y159),1))</f>
        <v>0.90779600000000005</v>
      </c>
      <c r="Z161" s="37">
        <f>SUMIFS(Katsayilar!$C$2:$C$50,Katsayilar!$A$2:$A$50,"&lt;="&amp;DATE(YEAR(Z159),MONTH(Z159),1),Katsayilar!$B$2:$B$50,"&gt;="&amp;DATE(YEAR(Z159),MONTH(Z159),1))</f>
        <v>0.90779600000000005</v>
      </c>
      <c r="AA161" s="35">
        <f>SUMIFS(Katsayilar!$C$2:$C$50,Katsayilar!$A$2:$A$50,"&lt;="&amp;DATE(YEAR(AA159),MONTH(AA159),1),Katsayilar!$B$2:$B$50,"&gt;="&amp;DATE(YEAR(AA159),MONTH(AA159),1))</f>
        <v>1.012556</v>
      </c>
      <c r="AB161" s="36">
        <f>SUMIFS(Katsayilar!$C$2:$C$50,Katsayilar!$A$2:$A$50,"&lt;="&amp;DATE(YEAR(AB159),MONTH(AB159),1),Katsayilar!$B$2:$B$50,"&gt;="&amp;DATE(YEAR(AB159),MONTH(AB159),1))</f>
        <v>1.012556</v>
      </c>
      <c r="AC161" s="36">
        <f>SUMIFS(Katsayilar!$C$2:$C$50,Katsayilar!$A$2:$A$50,"&lt;="&amp;DATE(YEAR(AC159),MONTH(AC159),1),Katsayilar!$B$2:$B$50,"&gt;="&amp;DATE(YEAR(AC159),MONTH(AC159),1))</f>
        <v>1.012556</v>
      </c>
      <c r="AD161" s="36">
        <f>SUMIFS(Katsayilar!$C$2:$C$50,Katsayilar!$A$2:$A$50,"&lt;="&amp;DATE(YEAR(AD159),MONTH(AD159),1),Katsayilar!$B$2:$B$50,"&gt;="&amp;DATE(YEAR(AD159),MONTH(AD159),1))</f>
        <v>1.012556</v>
      </c>
      <c r="AE161" s="36">
        <f>SUMIFS(Katsayilar!$C$2:$C$50,Katsayilar!$A$2:$A$50,"&lt;="&amp;DATE(YEAR(AE159),MONTH(AE159),1),Katsayilar!$B$2:$B$50,"&gt;="&amp;DATE(YEAR(AE159),MONTH(AE159),1))</f>
        <v>1.012556</v>
      </c>
      <c r="AF161" s="36">
        <f>SUMIFS(Katsayilar!$C$2:$C$50,Katsayilar!$A$2:$A$50,"&lt;="&amp;DATE(YEAR(AF159),MONTH(AF159),1),Katsayilar!$B$2:$B$50,"&gt;="&amp;DATE(YEAR(AF159),MONTH(AF159),1))</f>
        <v>1.012556</v>
      </c>
      <c r="AG161" s="36">
        <f>SUMIFS(Katsayilar!$C$2:$C$50,Katsayilar!$A$2:$A$50,"&lt;="&amp;DATE(YEAR(AG159),MONTH(AG159),1),Katsayilar!$B$2:$B$50,"&gt;="&amp;DATE(YEAR(AG159),MONTH(AG159),1))</f>
        <v>1.1702109999999999</v>
      </c>
      <c r="AH161" s="36">
        <f>SUMIFS(Katsayilar!$C$2:$C$50,Katsayilar!$A$2:$A$50,"&lt;="&amp;DATE(YEAR(AH159),MONTH(AH159),1),Katsayilar!$B$2:$B$50,"&gt;="&amp;DATE(YEAR(AH159),MONTH(AH159),1))</f>
        <v>1.1702109999999999</v>
      </c>
      <c r="AI161" s="36">
        <f>SUMIFS(Katsayilar!$C$2:$C$50,Katsayilar!$A$2:$A$50,"&lt;="&amp;DATE(YEAR(AI159),MONTH(AI159),1),Katsayilar!$B$2:$B$50,"&gt;="&amp;DATE(YEAR(AI159),MONTH(AI159),1))</f>
        <v>1.1702109999999999</v>
      </c>
      <c r="AJ161" s="36">
        <f>SUMIFS(Katsayilar!$C$2:$C$50,Katsayilar!$A$2:$A$50,"&lt;="&amp;DATE(YEAR(AJ159),MONTH(AJ159),1),Katsayilar!$B$2:$B$50,"&gt;="&amp;DATE(YEAR(AJ159),MONTH(AJ159),1))</f>
        <v>1.1702109999999999</v>
      </c>
      <c r="AK161" s="36">
        <f>SUMIFS(Katsayilar!$C$2:$C$50,Katsayilar!$A$2:$A$50,"&lt;="&amp;DATE(YEAR(AK159),MONTH(AK159),1),Katsayilar!$B$2:$B$50,"&gt;="&amp;DATE(YEAR(AK159),MONTH(AK159),1))</f>
        <v>1.1702109999999999</v>
      </c>
      <c r="AL161" s="36">
        <f>SUMIFS(Katsayilar!$C$2:$C$50,Katsayilar!$A$2:$A$50,"&lt;="&amp;DATE(YEAR(AL159),MONTH(AL159),1),Katsayilar!$B$2:$B$50,"&gt;="&amp;DATE(YEAR(AL159),MONTH(AL159),1))</f>
        <v>1.1702109999999999</v>
      </c>
      <c r="AM161" s="51"/>
    </row>
    <row r="162" spans="1:39" ht="15" customHeight="1" x14ac:dyDescent="0.25">
      <c r="A162" s="254"/>
      <c r="B162" s="214"/>
      <c r="C162" s="214"/>
      <c r="D162" s="53" t="s">
        <v>17</v>
      </c>
      <c r="E162" s="38">
        <f t="shared" ref="E162:AL162" si="282">IF(OR(E161="",E160=""),"",200*E161*E160)</f>
        <v>0</v>
      </c>
      <c r="F162" s="39">
        <f t="shared" si="282"/>
        <v>0</v>
      </c>
      <c r="G162" s="39">
        <f t="shared" si="282"/>
        <v>0</v>
      </c>
      <c r="H162" s="39">
        <f t="shared" si="282"/>
        <v>0</v>
      </c>
      <c r="I162" s="39">
        <f t="shared" si="282"/>
        <v>0</v>
      </c>
      <c r="J162" s="39">
        <f t="shared" si="282"/>
        <v>0</v>
      </c>
      <c r="K162" s="39">
        <f t="shared" si="282"/>
        <v>0</v>
      </c>
      <c r="L162" s="39">
        <f t="shared" si="282"/>
        <v>0</v>
      </c>
      <c r="M162" s="39">
        <f t="shared" si="282"/>
        <v>0</v>
      </c>
      <c r="N162" s="40">
        <f t="shared" si="282"/>
        <v>0</v>
      </c>
      <c r="O162" s="39">
        <f t="shared" si="282"/>
        <v>0</v>
      </c>
      <c r="P162" s="39">
        <f t="shared" si="282"/>
        <v>0</v>
      </c>
      <c r="Q162" s="39">
        <f t="shared" si="282"/>
        <v>0</v>
      </c>
      <c r="R162" s="39">
        <f t="shared" si="282"/>
        <v>0</v>
      </c>
      <c r="S162" s="39">
        <f t="shared" si="282"/>
        <v>0</v>
      </c>
      <c r="T162" s="39">
        <f t="shared" si="282"/>
        <v>0</v>
      </c>
      <c r="U162" s="39">
        <f t="shared" si="282"/>
        <v>0</v>
      </c>
      <c r="V162" s="39">
        <f t="shared" si="282"/>
        <v>0</v>
      </c>
      <c r="W162" s="39">
        <f t="shared" si="282"/>
        <v>0</v>
      </c>
      <c r="X162" s="39">
        <f t="shared" si="282"/>
        <v>0</v>
      </c>
      <c r="Y162" s="39">
        <f t="shared" si="282"/>
        <v>0</v>
      </c>
      <c r="Z162" s="40">
        <f t="shared" si="282"/>
        <v>0</v>
      </c>
      <c r="AA162" s="38">
        <f t="shared" si="282"/>
        <v>0</v>
      </c>
      <c r="AB162" s="39">
        <f t="shared" si="282"/>
        <v>0</v>
      </c>
      <c r="AC162" s="39">
        <f t="shared" si="282"/>
        <v>0</v>
      </c>
      <c r="AD162" s="39">
        <f t="shared" si="282"/>
        <v>0</v>
      </c>
      <c r="AE162" s="39">
        <f t="shared" si="282"/>
        <v>0</v>
      </c>
      <c r="AF162" s="39">
        <f t="shared" si="282"/>
        <v>0</v>
      </c>
      <c r="AG162" s="39">
        <f t="shared" si="282"/>
        <v>0</v>
      </c>
      <c r="AH162" s="39">
        <f t="shared" si="282"/>
        <v>0</v>
      </c>
      <c r="AI162" s="39">
        <f t="shared" si="282"/>
        <v>0</v>
      </c>
      <c r="AJ162" s="39">
        <f t="shared" si="282"/>
        <v>0</v>
      </c>
      <c r="AK162" s="39">
        <f t="shared" si="282"/>
        <v>0</v>
      </c>
      <c r="AL162" s="39">
        <f t="shared" si="282"/>
        <v>0</v>
      </c>
      <c r="AM162" s="51"/>
    </row>
    <row r="163" spans="1:39" ht="15" customHeight="1" x14ac:dyDescent="0.25">
      <c r="A163" s="254"/>
      <c r="B163" s="214"/>
      <c r="C163" s="214"/>
      <c r="D163" s="53" t="s">
        <v>51</v>
      </c>
      <c r="E163" s="38">
        <f>IF(E162="","",E162*Ayarlar!$B$4)</f>
        <v>0</v>
      </c>
      <c r="F163" s="39">
        <f>IF(F162="","",F162*Ayarlar!$B$4)</f>
        <v>0</v>
      </c>
      <c r="G163" s="39">
        <f>IF(G162="","",G162*Ayarlar!$B$4)</f>
        <v>0</v>
      </c>
      <c r="H163" s="39">
        <f>IF(H162="","",H162*Ayarlar!$B$4)</f>
        <v>0</v>
      </c>
      <c r="I163" s="39">
        <f>IF(I162="","",I162*Ayarlar!$B$4)</f>
        <v>0</v>
      </c>
      <c r="J163" s="39">
        <f>IF(J162="","",J162*Ayarlar!$B$4)</f>
        <v>0</v>
      </c>
      <c r="K163" s="39">
        <f>IF(K162="","",K162*Ayarlar!$B$4)</f>
        <v>0</v>
      </c>
      <c r="L163" s="39">
        <f>IF(L162="","",L162*Ayarlar!$B$4)</f>
        <v>0</v>
      </c>
      <c r="M163" s="39">
        <f>IF(M162="","",M162*Ayarlar!$B$4)</f>
        <v>0</v>
      </c>
      <c r="N163" s="40">
        <f>IF(N162="","",N162*Ayarlar!$B$4)</f>
        <v>0</v>
      </c>
      <c r="O163" s="39">
        <f>IF(O162="","",O162*Ayarlar!$B$4)</f>
        <v>0</v>
      </c>
      <c r="P163" s="39">
        <f>IF(P162="","",P162*Ayarlar!$B$4)</f>
        <v>0</v>
      </c>
      <c r="Q163" s="39">
        <f>IF(Q162="","",Q162*Ayarlar!$B$4)</f>
        <v>0</v>
      </c>
      <c r="R163" s="39">
        <f>IF(R162="","",R162*Ayarlar!$B$4)</f>
        <v>0</v>
      </c>
      <c r="S163" s="39">
        <f>IF(S162="","",S162*Ayarlar!$B$4)</f>
        <v>0</v>
      </c>
      <c r="T163" s="39">
        <f>IF(T162="","",T162*Ayarlar!$B$4)</f>
        <v>0</v>
      </c>
      <c r="U163" s="39">
        <f>IF(U162="","",U162*Ayarlar!$B$4)</f>
        <v>0</v>
      </c>
      <c r="V163" s="39">
        <f>IF(V162="","",V162*Ayarlar!$B$4)</f>
        <v>0</v>
      </c>
      <c r="W163" s="39">
        <f>IF(W162="","",W162*Ayarlar!$B$4)</f>
        <v>0</v>
      </c>
      <c r="X163" s="39">
        <f>IF(X162="","",X162*Ayarlar!$B$4)</f>
        <v>0</v>
      </c>
      <c r="Y163" s="39">
        <f>IF(Y162="","",Y162*Ayarlar!$B$4)</f>
        <v>0</v>
      </c>
      <c r="Z163" s="40">
        <f>IF(Z162="","",Z162*Ayarlar!$B$4)</f>
        <v>0</v>
      </c>
      <c r="AA163" s="38">
        <f>IF(AA162="","",AA162*Ayarlar!$B$4)</f>
        <v>0</v>
      </c>
      <c r="AB163" s="39">
        <f>IF(AB162="","",AB162*Ayarlar!$B$4)</f>
        <v>0</v>
      </c>
      <c r="AC163" s="39">
        <f>IF(AC162="","",AC162*Ayarlar!$B$4)</f>
        <v>0</v>
      </c>
      <c r="AD163" s="39">
        <f>IF(AD162="","",AD162*Ayarlar!$B$4)</f>
        <v>0</v>
      </c>
      <c r="AE163" s="39">
        <f>IF(AE162="","",AE162*Ayarlar!$B$4)</f>
        <v>0</v>
      </c>
      <c r="AF163" s="39">
        <f>IF(AF162="","",AF162*Ayarlar!$B$4)</f>
        <v>0</v>
      </c>
      <c r="AG163" s="39">
        <f>IF(AG162="","",AG162*Ayarlar!$B$4)</f>
        <v>0</v>
      </c>
      <c r="AH163" s="39">
        <f>IF(AH162="","",AH162*Ayarlar!$B$4)</f>
        <v>0</v>
      </c>
      <c r="AI163" s="39">
        <f>IF(AI162="","",AI162*Ayarlar!$B$4)</f>
        <v>0</v>
      </c>
      <c r="AJ163" s="39">
        <f>IF(AJ162="","",AJ162*Ayarlar!$B$4)</f>
        <v>0</v>
      </c>
      <c r="AK163" s="39">
        <f>IF(AK162="","",AK162*Ayarlar!$B$4)</f>
        <v>0</v>
      </c>
      <c r="AL163" s="39">
        <f>IF(AL162="","",AL162*Ayarlar!$B$4)</f>
        <v>0</v>
      </c>
      <c r="AM163" s="51"/>
    </row>
    <row r="164" spans="1:39" ht="15" customHeight="1" x14ac:dyDescent="0.25">
      <c r="A164" s="254"/>
      <c r="B164" s="214"/>
      <c r="C164" s="214"/>
      <c r="D164" s="53" t="s">
        <v>18</v>
      </c>
      <c r="E164" s="38">
        <f>IF(E162="","",E162*Ayarlar!$B$2)</f>
        <v>0</v>
      </c>
      <c r="F164" s="39">
        <f>IF(F162="","",F162*Ayarlar!$B$2)</f>
        <v>0</v>
      </c>
      <c r="G164" s="39">
        <f>IF(G162="","",G162*Ayarlar!$B$2)</f>
        <v>0</v>
      </c>
      <c r="H164" s="39">
        <f>IF(H162="","",H162*Ayarlar!$B$2)</f>
        <v>0</v>
      </c>
      <c r="I164" s="39">
        <f>IF(I162="","",I162*Ayarlar!$B$2)</f>
        <v>0</v>
      </c>
      <c r="J164" s="39">
        <f>IF(J162="","",J162*Ayarlar!$B$2)</f>
        <v>0</v>
      </c>
      <c r="K164" s="39">
        <f>IF(K162="","",K162*Ayarlar!$B$2)</f>
        <v>0</v>
      </c>
      <c r="L164" s="39">
        <f>IF(L162="","",L162*Ayarlar!$B$2)</f>
        <v>0</v>
      </c>
      <c r="M164" s="39">
        <f>IF(M162="","",M162*Ayarlar!$B$2)</f>
        <v>0</v>
      </c>
      <c r="N164" s="40">
        <f>IF(N162="","",N162*Ayarlar!$B$2)</f>
        <v>0</v>
      </c>
      <c r="O164" s="39">
        <f>IF(O162="","",O162*Ayarlar!$B$2)</f>
        <v>0</v>
      </c>
      <c r="P164" s="39">
        <f>IF(P162="","",P162*Ayarlar!$B$2)</f>
        <v>0</v>
      </c>
      <c r="Q164" s="39">
        <f>IF(Q162="","",Q162*Ayarlar!$B$2)</f>
        <v>0</v>
      </c>
      <c r="R164" s="39">
        <f>IF(R162="","",R162*Ayarlar!$B$2)</f>
        <v>0</v>
      </c>
      <c r="S164" s="39">
        <f>IF(S162="","",S162*Ayarlar!$B$2)</f>
        <v>0</v>
      </c>
      <c r="T164" s="39">
        <f>IF(T162="","",T162*Ayarlar!$B$2)</f>
        <v>0</v>
      </c>
      <c r="U164" s="39">
        <f>IF(U162="","",U162*Ayarlar!$B$2)</f>
        <v>0</v>
      </c>
      <c r="V164" s="39">
        <f>IF(V162="","",V162*Ayarlar!$B$2)</f>
        <v>0</v>
      </c>
      <c r="W164" s="39">
        <f>IF(W162="","",W162*Ayarlar!$B$2)</f>
        <v>0</v>
      </c>
      <c r="X164" s="39">
        <f>IF(X162="","",X162*Ayarlar!$B$2)</f>
        <v>0</v>
      </c>
      <c r="Y164" s="39">
        <f>IF(Y162="","",Y162*Ayarlar!$B$2)</f>
        <v>0</v>
      </c>
      <c r="Z164" s="40">
        <f>IF(Z162="","",Z162*Ayarlar!$B$2)</f>
        <v>0</v>
      </c>
      <c r="AA164" s="38">
        <f>IF(AA162="","",AA162*Ayarlar!$B$2)</f>
        <v>0</v>
      </c>
      <c r="AB164" s="39">
        <f>IF(AB162="","",AB162*Ayarlar!$B$2)</f>
        <v>0</v>
      </c>
      <c r="AC164" s="39">
        <f>IF(AC162="","",AC162*Ayarlar!$B$2)</f>
        <v>0</v>
      </c>
      <c r="AD164" s="39">
        <f>IF(AD162="","",AD162*Ayarlar!$B$2)</f>
        <v>0</v>
      </c>
      <c r="AE164" s="39">
        <f>IF(AE162="","",AE162*Ayarlar!$B$2)</f>
        <v>0</v>
      </c>
      <c r="AF164" s="39">
        <f>IF(AF162="","",AF162*Ayarlar!$B$2)</f>
        <v>0</v>
      </c>
      <c r="AG164" s="39">
        <f>IF(AG162="","",AG162*Ayarlar!$B$2)</f>
        <v>0</v>
      </c>
      <c r="AH164" s="39">
        <f>IF(AH162="","",AH162*Ayarlar!$B$2)</f>
        <v>0</v>
      </c>
      <c r="AI164" s="39">
        <f>IF(AI162="","",AI162*Ayarlar!$B$2)</f>
        <v>0</v>
      </c>
      <c r="AJ164" s="39">
        <f>IF(AJ162="","",AJ162*Ayarlar!$B$2)</f>
        <v>0</v>
      </c>
      <c r="AK164" s="39">
        <f>IF(AK162="","",AK162*Ayarlar!$B$2)</f>
        <v>0</v>
      </c>
      <c r="AL164" s="39">
        <f>IF(AL162="","",AL162*Ayarlar!$B$2)</f>
        <v>0</v>
      </c>
      <c r="AM164" s="51"/>
    </row>
    <row r="165" spans="1:39" ht="15" customHeight="1" x14ac:dyDescent="0.25">
      <c r="A165" s="254"/>
      <c r="B165" s="214"/>
      <c r="C165" s="214"/>
      <c r="D165" s="53" t="s">
        <v>9</v>
      </c>
      <c r="E165" s="38" t="str">
        <f>IF(D152="4/B",IFERROR(E162*Ayarlar!$B$3,""),"")</f>
        <v/>
      </c>
      <c r="F165" s="39" t="str">
        <f>IF(E152="4/B",IFERROR(F162*Ayarlar!$B$3,""),"")</f>
        <v/>
      </c>
      <c r="G165" s="39" t="str">
        <f>IF(F152="4/B",IFERROR(G162*Ayarlar!$B$3,""),"")</f>
        <v/>
      </c>
      <c r="H165" s="39" t="str">
        <f>IF(G152="4/B",IFERROR(H162*Ayarlar!$B$3,""),"")</f>
        <v/>
      </c>
      <c r="I165" s="39" t="str">
        <f>IF(H152="4/B",IFERROR(I162*Ayarlar!$B$3,""),"")</f>
        <v/>
      </c>
      <c r="J165" s="39" t="str">
        <f>IF(I152="4/B",IFERROR(J162*Ayarlar!$B$3,""),"")</f>
        <v/>
      </c>
      <c r="K165" s="39" t="str">
        <f>IF(J152="4/B",IFERROR(K162*Ayarlar!$B$3,""),"")</f>
        <v/>
      </c>
      <c r="L165" s="39" t="str">
        <f>IF(K152="4/B",IFERROR(L162*Ayarlar!$B$3,""),"")</f>
        <v/>
      </c>
      <c r="M165" s="39" t="str">
        <f>IF(L152="4/B",IFERROR(M162*Ayarlar!$B$3,""),"")</f>
        <v/>
      </c>
      <c r="N165" s="40" t="str">
        <f>IF(M152="4/B",IFERROR(N162*Ayarlar!$B$3,""),"")</f>
        <v/>
      </c>
      <c r="O165" s="39" t="str">
        <f>IF(N152="4/B",IFERROR(O162*Ayarlar!$B$3,""),"")</f>
        <v/>
      </c>
      <c r="P165" s="39" t="str">
        <f>IF(O152="4/B",IFERROR(P162*Ayarlar!$B$3,""),"")</f>
        <v/>
      </c>
      <c r="Q165" s="39" t="str">
        <f>IF(P152="4/B",IFERROR(Q162*Ayarlar!$B$3,""),"")</f>
        <v/>
      </c>
      <c r="R165" s="39" t="str">
        <f>IF(Q152="4/B",IFERROR(R162*Ayarlar!$B$3,""),"")</f>
        <v/>
      </c>
      <c r="S165" s="39" t="str">
        <f>IF(R152="4/B",IFERROR(S162*Ayarlar!$B$3,""),"")</f>
        <v/>
      </c>
      <c r="T165" s="39" t="str">
        <f>IF(S152="4/B",IFERROR(T162*Ayarlar!$B$3,""),"")</f>
        <v/>
      </c>
      <c r="U165" s="39" t="str">
        <f>IF(T152="4/B",IFERROR(U162*Ayarlar!$B$3,""),"")</f>
        <v/>
      </c>
      <c r="V165" s="39" t="str">
        <f>IF(U152="4/B",IFERROR(V162*Ayarlar!$B$3,""),"")</f>
        <v/>
      </c>
      <c r="W165" s="39" t="str">
        <f>IF(V152="4/B",IFERROR(W162*Ayarlar!$B$3,""),"")</f>
        <v/>
      </c>
      <c r="X165" s="39" t="str">
        <f>IF(W152="4/B",IFERROR(X162*Ayarlar!$B$3,""),"")</f>
        <v/>
      </c>
      <c r="Y165" s="39" t="str">
        <f>IF(X152="4/B",IFERROR(Y162*Ayarlar!$B$3,""),"")</f>
        <v/>
      </c>
      <c r="Z165" s="39" t="str">
        <f>IF(Y152="4/B",IFERROR(Z162*Ayarlar!$B$3,""),"")</f>
        <v/>
      </c>
      <c r="AA165" s="39" t="str">
        <f>IF(Z152="4/B",IFERROR(AA162*Ayarlar!$B$3,""),"")</f>
        <v/>
      </c>
      <c r="AB165" s="39" t="str">
        <f>IF(AA152="4/B",IFERROR(AB162*Ayarlar!$B$3,""),"")</f>
        <v/>
      </c>
      <c r="AC165" s="39" t="str">
        <f>IF(AB152="4/B",IFERROR(AC162*Ayarlar!$B$3,""),"")</f>
        <v/>
      </c>
      <c r="AD165" s="39" t="str">
        <f>IF(AC152="4/B",IFERROR(AD162*Ayarlar!$B$3,""),"")</f>
        <v/>
      </c>
      <c r="AE165" s="39" t="str">
        <f>IF(AD152="4/B",IFERROR(AE162*Ayarlar!$B$3,""),"")</f>
        <v/>
      </c>
      <c r="AF165" s="39" t="str">
        <f>IF(AE152="4/B",IFERROR(AF162*Ayarlar!$B$3,""),"")</f>
        <v/>
      </c>
      <c r="AG165" s="39" t="str">
        <f>IF(AF152="4/B",IFERROR(AG162*Ayarlar!$B$3,""),"")</f>
        <v/>
      </c>
      <c r="AH165" s="39" t="str">
        <f>IF(AG152="4/B",IFERROR(AH162*Ayarlar!$B$3,""),"")</f>
        <v/>
      </c>
      <c r="AI165" s="39" t="str">
        <f>IF(AH152="4/B",IFERROR(AI162*Ayarlar!$B$3,""),"")</f>
        <v/>
      </c>
      <c r="AJ165" s="39" t="str">
        <f>IF(AI152="4/B",IFERROR(AJ162*Ayarlar!$B$3,""),"")</f>
        <v/>
      </c>
      <c r="AK165" s="39" t="str">
        <f>IF(AJ152="4/B",IFERROR(AK162*Ayarlar!$B$3,""),"")</f>
        <v/>
      </c>
      <c r="AL165" s="39" t="str">
        <f>IF(AK152="4/B",IFERROR(AL162*Ayarlar!$B$3,""),"")</f>
        <v/>
      </c>
      <c r="AM165" s="51"/>
    </row>
    <row r="166" spans="1:39" ht="15" customHeight="1" x14ac:dyDescent="0.25">
      <c r="A166" s="254"/>
      <c r="B166" s="214"/>
      <c r="C166" s="214"/>
      <c r="D166" s="53" t="s">
        <v>19</v>
      </c>
      <c r="E166" s="38">
        <f t="shared" ref="E166:AL166" si="283">IF(E162="","",E162-E163-E164)</f>
        <v>0</v>
      </c>
      <c r="F166" s="39">
        <f t="shared" si="283"/>
        <v>0</v>
      </c>
      <c r="G166" s="39">
        <f t="shared" si="283"/>
        <v>0</v>
      </c>
      <c r="H166" s="39">
        <f t="shared" si="283"/>
        <v>0</v>
      </c>
      <c r="I166" s="39">
        <f t="shared" si="283"/>
        <v>0</v>
      </c>
      <c r="J166" s="39">
        <f t="shared" si="283"/>
        <v>0</v>
      </c>
      <c r="K166" s="39">
        <f t="shared" si="283"/>
        <v>0</v>
      </c>
      <c r="L166" s="39">
        <f t="shared" si="283"/>
        <v>0</v>
      </c>
      <c r="M166" s="39">
        <f t="shared" si="283"/>
        <v>0</v>
      </c>
      <c r="N166" s="40">
        <f t="shared" si="283"/>
        <v>0</v>
      </c>
      <c r="O166" s="39">
        <f t="shared" si="283"/>
        <v>0</v>
      </c>
      <c r="P166" s="39">
        <f t="shared" si="283"/>
        <v>0</v>
      </c>
      <c r="Q166" s="39">
        <f t="shared" si="283"/>
        <v>0</v>
      </c>
      <c r="R166" s="39">
        <f t="shared" si="283"/>
        <v>0</v>
      </c>
      <c r="S166" s="39">
        <f t="shared" si="283"/>
        <v>0</v>
      </c>
      <c r="T166" s="39">
        <f t="shared" si="283"/>
        <v>0</v>
      </c>
      <c r="U166" s="39">
        <f t="shared" si="283"/>
        <v>0</v>
      </c>
      <c r="V166" s="39">
        <f t="shared" si="283"/>
        <v>0</v>
      </c>
      <c r="W166" s="39">
        <f t="shared" si="283"/>
        <v>0</v>
      </c>
      <c r="X166" s="39">
        <f t="shared" si="283"/>
        <v>0</v>
      </c>
      <c r="Y166" s="39">
        <f t="shared" si="283"/>
        <v>0</v>
      </c>
      <c r="Z166" s="40">
        <f t="shared" si="283"/>
        <v>0</v>
      </c>
      <c r="AA166" s="38">
        <f t="shared" si="283"/>
        <v>0</v>
      </c>
      <c r="AB166" s="39">
        <f t="shared" si="283"/>
        <v>0</v>
      </c>
      <c r="AC166" s="39">
        <f t="shared" si="283"/>
        <v>0</v>
      </c>
      <c r="AD166" s="39">
        <f t="shared" si="283"/>
        <v>0</v>
      </c>
      <c r="AE166" s="39">
        <f t="shared" si="283"/>
        <v>0</v>
      </c>
      <c r="AF166" s="39">
        <f t="shared" si="283"/>
        <v>0</v>
      </c>
      <c r="AG166" s="39">
        <f t="shared" si="283"/>
        <v>0</v>
      </c>
      <c r="AH166" s="39">
        <f t="shared" si="283"/>
        <v>0</v>
      </c>
      <c r="AI166" s="39">
        <f t="shared" si="283"/>
        <v>0</v>
      </c>
      <c r="AJ166" s="39">
        <f t="shared" si="283"/>
        <v>0</v>
      </c>
      <c r="AK166" s="39">
        <f t="shared" si="283"/>
        <v>0</v>
      </c>
      <c r="AL166" s="39">
        <f t="shared" si="283"/>
        <v>0</v>
      </c>
      <c r="AM166" s="51"/>
    </row>
    <row r="167" spans="1:39" ht="15" customHeight="1" x14ac:dyDescent="0.25">
      <c r="A167" s="254"/>
      <c r="B167" s="214"/>
      <c r="C167" s="214"/>
      <c r="D167" s="53" t="s">
        <v>10</v>
      </c>
      <c r="E167" s="41">
        <f ca="1">IF(E159="","",Ayarlar!$B$1)</f>
        <v>46142</v>
      </c>
      <c r="F167" s="42">
        <f ca="1">IF(F159="","",Ayarlar!$B$1)</f>
        <v>46142</v>
      </c>
      <c r="G167" s="42">
        <f ca="1">IF(G159="","",Ayarlar!$B$1)</f>
        <v>46142</v>
      </c>
      <c r="H167" s="42">
        <f ca="1">IF(H159="","",Ayarlar!$B$1)</f>
        <v>46142</v>
      </c>
      <c r="I167" s="42">
        <f ca="1">IF(I159="","",Ayarlar!$B$1)</f>
        <v>46142</v>
      </c>
      <c r="J167" s="42">
        <f ca="1">IF(J159="","",Ayarlar!$B$1)</f>
        <v>46142</v>
      </c>
      <c r="K167" s="42">
        <f ca="1">IF(K159="","",Ayarlar!$B$1)</f>
        <v>46142</v>
      </c>
      <c r="L167" s="42">
        <f ca="1">IF(L159="","",Ayarlar!$B$1)</f>
        <v>46142</v>
      </c>
      <c r="M167" s="42">
        <f ca="1">IF(M159="","",Ayarlar!$B$1)</f>
        <v>46142</v>
      </c>
      <c r="N167" s="43">
        <f ca="1">IF(N159="","",Ayarlar!$B$1)</f>
        <v>46142</v>
      </c>
      <c r="O167" s="42">
        <f ca="1">IF(O159="","",Ayarlar!$B$1)</f>
        <v>46142</v>
      </c>
      <c r="P167" s="42">
        <f ca="1">IF(P159="","",Ayarlar!$B$1)</f>
        <v>46142</v>
      </c>
      <c r="Q167" s="42">
        <f ca="1">IF(Q159="","",Ayarlar!$B$1)</f>
        <v>46142</v>
      </c>
      <c r="R167" s="42">
        <f ca="1">IF(R159="","",Ayarlar!$B$1)</f>
        <v>46142</v>
      </c>
      <c r="S167" s="42">
        <f ca="1">IF(S159="","",Ayarlar!$B$1)</f>
        <v>46142</v>
      </c>
      <c r="T167" s="42">
        <f ca="1">IF(T159="","",Ayarlar!$B$1)</f>
        <v>46142</v>
      </c>
      <c r="U167" s="42">
        <f ca="1">IF(U159="","",Ayarlar!$B$1)</f>
        <v>46142</v>
      </c>
      <c r="V167" s="42">
        <f ca="1">IF(V159="","",Ayarlar!$B$1)</f>
        <v>46142</v>
      </c>
      <c r="W167" s="42">
        <f ca="1">IF(W159="","",Ayarlar!$B$1)</f>
        <v>46142</v>
      </c>
      <c r="X167" s="42">
        <f ca="1">IF(X159="","",Ayarlar!$B$1)</f>
        <v>46142</v>
      </c>
      <c r="Y167" s="42">
        <f ca="1">IF(Y159="","",Ayarlar!$B$1)</f>
        <v>46142</v>
      </c>
      <c r="Z167" s="43">
        <f ca="1">IF(Z159="","",Ayarlar!$B$1)</f>
        <v>46142</v>
      </c>
      <c r="AA167" s="41">
        <f ca="1">IF(AA159="","",Ayarlar!$B$1)</f>
        <v>46142</v>
      </c>
      <c r="AB167" s="42">
        <f ca="1">IF(AB159="","",Ayarlar!$B$1)</f>
        <v>46142</v>
      </c>
      <c r="AC167" s="42">
        <f ca="1">IF(AC159="","",Ayarlar!$B$1)</f>
        <v>46142</v>
      </c>
      <c r="AD167" s="42">
        <f ca="1">IF(AD159="","",Ayarlar!$B$1)</f>
        <v>46142</v>
      </c>
      <c r="AE167" s="42">
        <f ca="1">IF(AE159="","",Ayarlar!$B$1)</f>
        <v>46142</v>
      </c>
      <c r="AF167" s="42">
        <f ca="1">IF(AF159="","",Ayarlar!$B$1)</f>
        <v>46142</v>
      </c>
      <c r="AG167" s="42">
        <f ca="1">IF(AG159="","",Ayarlar!$B$1)</f>
        <v>46142</v>
      </c>
      <c r="AH167" s="42">
        <f ca="1">IF(AH159="","",Ayarlar!$B$1)</f>
        <v>46142</v>
      </c>
      <c r="AI167" s="42">
        <f ca="1">IF(AI159="","",Ayarlar!$B$1)</f>
        <v>46142</v>
      </c>
      <c r="AJ167" s="42">
        <f ca="1">IF(AJ159="","",Ayarlar!$B$1)</f>
        <v>46142</v>
      </c>
      <c r="AK167" s="42">
        <f ca="1">IF(AK159="","",Ayarlar!$B$1)</f>
        <v>46142</v>
      </c>
      <c r="AL167" s="42">
        <f ca="1">IF(AL159="","",Ayarlar!$B$1)</f>
        <v>46142</v>
      </c>
      <c r="AM167" s="51"/>
    </row>
    <row r="168" spans="1:39" ht="15" customHeight="1" x14ac:dyDescent="0.25">
      <c r="A168" s="254"/>
      <c r="B168" s="214"/>
      <c r="C168" s="214"/>
      <c r="D168" s="53" t="s">
        <v>11</v>
      </c>
      <c r="E168" s="41">
        <f t="shared" ref="E168:AL168" si="284">IF(E159="","",EOMONTH(E159,0))</f>
        <v>45016</v>
      </c>
      <c r="F168" s="42">
        <f t="shared" si="284"/>
        <v>45046</v>
      </c>
      <c r="G168" s="42">
        <f t="shared" si="284"/>
        <v>45077</v>
      </c>
      <c r="H168" s="42">
        <f t="shared" si="284"/>
        <v>45107</v>
      </c>
      <c r="I168" s="42">
        <f t="shared" si="284"/>
        <v>45138</v>
      </c>
      <c r="J168" s="42">
        <f t="shared" si="284"/>
        <v>45169</v>
      </c>
      <c r="K168" s="42">
        <f t="shared" si="284"/>
        <v>45199</v>
      </c>
      <c r="L168" s="42">
        <f t="shared" si="284"/>
        <v>45230</v>
      </c>
      <c r="M168" s="42">
        <f t="shared" si="284"/>
        <v>45260</v>
      </c>
      <c r="N168" s="43">
        <f t="shared" si="284"/>
        <v>45291</v>
      </c>
      <c r="O168" s="42">
        <f t="shared" si="284"/>
        <v>45322</v>
      </c>
      <c r="P168" s="42">
        <f t="shared" si="284"/>
        <v>45351</v>
      </c>
      <c r="Q168" s="42">
        <f t="shared" si="284"/>
        <v>45382</v>
      </c>
      <c r="R168" s="42">
        <f t="shared" si="284"/>
        <v>45412</v>
      </c>
      <c r="S168" s="42">
        <f t="shared" si="284"/>
        <v>45443</v>
      </c>
      <c r="T168" s="42">
        <f t="shared" si="284"/>
        <v>45473</v>
      </c>
      <c r="U168" s="42">
        <f t="shared" si="284"/>
        <v>45504</v>
      </c>
      <c r="V168" s="42">
        <f t="shared" si="284"/>
        <v>45535</v>
      </c>
      <c r="W168" s="42">
        <f t="shared" si="284"/>
        <v>45565</v>
      </c>
      <c r="X168" s="42">
        <f t="shared" si="284"/>
        <v>45596</v>
      </c>
      <c r="Y168" s="42">
        <f t="shared" si="284"/>
        <v>45626</v>
      </c>
      <c r="Z168" s="43">
        <f t="shared" si="284"/>
        <v>45657</v>
      </c>
      <c r="AA168" s="41">
        <f t="shared" si="284"/>
        <v>45688</v>
      </c>
      <c r="AB168" s="42">
        <f t="shared" si="284"/>
        <v>45716</v>
      </c>
      <c r="AC168" s="42">
        <f t="shared" si="284"/>
        <v>45747</v>
      </c>
      <c r="AD168" s="42">
        <f t="shared" si="284"/>
        <v>45777</v>
      </c>
      <c r="AE168" s="42">
        <f t="shared" si="284"/>
        <v>45808</v>
      </c>
      <c r="AF168" s="42">
        <f t="shared" si="284"/>
        <v>45838</v>
      </c>
      <c r="AG168" s="42">
        <f t="shared" si="284"/>
        <v>45869</v>
      </c>
      <c r="AH168" s="42">
        <f t="shared" si="284"/>
        <v>45900</v>
      </c>
      <c r="AI168" s="42">
        <f t="shared" si="284"/>
        <v>45930</v>
      </c>
      <c r="AJ168" s="42">
        <f t="shared" si="284"/>
        <v>45961</v>
      </c>
      <c r="AK168" s="42">
        <f t="shared" si="284"/>
        <v>45991</v>
      </c>
      <c r="AL168" s="42">
        <f t="shared" si="284"/>
        <v>46022</v>
      </c>
      <c r="AM168" s="51"/>
    </row>
    <row r="169" spans="1:39" ht="15" customHeight="1" x14ac:dyDescent="0.25">
      <c r="A169" s="254"/>
      <c r="B169" s="214"/>
      <c r="C169" s="214"/>
      <c r="D169" s="53" t="s">
        <v>12</v>
      </c>
      <c r="E169" s="44">
        <f t="shared" ref="E169:AL169" ca="1" si="285">IF(E167="","",MAX(0,MIN(E167,DATE(2024,6,1)) - E168))</f>
        <v>428</v>
      </c>
      <c r="F169">
        <f t="shared" ca="1" si="285"/>
        <v>398</v>
      </c>
      <c r="G169">
        <f t="shared" ca="1" si="285"/>
        <v>367</v>
      </c>
      <c r="H169">
        <f t="shared" ca="1" si="285"/>
        <v>337</v>
      </c>
      <c r="I169">
        <f t="shared" ca="1" si="285"/>
        <v>306</v>
      </c>
      <c r="J169">
        <f t="shared" ca="1" si="285"/>
        <v>275</v>
      </c>
      <c r="K169">
        <f t="shared" ca="1" si="285"/>
        <v>245</v>
      </c>
      <c r="L169">
        <f t="shared" ca="1" si="285"/>
        <v>214</v>
      </c>
      <c r="M169">
        <f t="shared" ca="1" si="285"/>
        <v>184</v>
      </c>
      <c r="N169" s="45">
        <f t="shared" ca="1" si="285"/>
        <v>153</v>
      </c>
      <c r="O169">
        <f t="shared" ca="1" si="285"/>
        <v>122</v>
      </c>
      <c r="P169">
        <f t="shared" ca="1" si="285"/>
        <v>93</v>
      </c>
      <c r="Q169">
        <f t="shared" ca="1" si="285"/>
        <v>62</v>
      </c>
      <c r="R169">
        <f t="shared" ca="1" si="285"/>
        <v>32</v>
      </c>
      <c r="S169">
        <f t="shared" ca="1" si="285"/>
        <v>1</v>
      </c>
      <c r="T169">
        <f t="shared" ca="1" si="285"/>
        <v>0</v>
      </c>
      <c r="U169">
        <f t="shared" ca="1" si="285"/>
        <v>0</v>
      </c>
      <c r="V169">
        <f t="shared" ca="1" si="285"/>
        <v>0</v>
      </c>
      <c r="W169">
        <f t="shared" ca="1" si="285"/>
        <v>0</v>
      </c>
      <c r="X169">
        <f t="shared" ca="1" si="285"/>
        <v>0</v>
      </c>
      <c r="Y169">
        <f t="shared" ca="1" si="285"/>
        <v>0</v>
      </c>
      <c r="Z169" s="45">
        <f t="shared" ca="1" si="285"/>
        <v>0</v>
      </c>
      <c r="AA169" s="44">
        <f t="shared" ca="1" si="285"/>
        <v>0</v>
      </c>
      <c r="AB169">
        <f t="shared" ca="1" si="285"/>
        <v>0</v>
      </c>
      <c r="AC169">
        <f t="shared" ca="1" si="285"/>
        <v>0</v>
      </c>
      <c r="AD169">
        <f t="shared" ca="1" si="285"/>
        <v>0</v>
      </c>
      <c r="AE169">
        <f t="shared" ca="1" si="285"/>
        <v>0</v>
      </c>
      <c r="AF169">
        <f t="shared" ca="1" si="285"/>
        <v>0</v>
      </c>
      <c r="AG169">
        <f t="shared" ca="1" si="285"/>
        <v>0</v>
      </c>
      <c r="AH169">
        <f t="shared" ca="1" si="285"/>
        <v>0</v>
      </c>
      <c r="AI169">
        <f t="shared" ca="1" si="285"/>
        <v>0</v>
      </c>
      <c r="AJ169">
        <f t="shared" ca="1" si="285"/>
        <v>0</v>
      </c>
      <c r="AK169">
        <f t="shared" ca="1" si="285"/>
        <v>0</v>
      </c>
      <c r="AL169">
        <f t="shared" ca="1" si="285"/>
        <v>0</v>
      </c>
      <c r="AM169" s="51"/>
    </row>
    <row r="170" spans="1:39" ht="15" customHeight="1" x14ac:dyDescent="0.25">
      <c r="A170" s="254"/>
      <c r="B170" s="214"/>
      <c r="C170" s="214"/>
      <c r="D170" s="53" t="s">
        <v>13</v>
      </c>
      <c r="E170" s="44">
        <f t="shared" ref="E170:AL170" ca="1" si="286">IF(E167="","",MAX(0,E167 - MAX(E168,DATE(2024,6,1))))</f>
        <v>698</v>
      </c>
      <c r="F170">
        <f t="shared" ca="1" si="286"/>
        <v>698</v>
      </c>
      <c r="G170">
        <f t="shared" ca="1" si="286"/>
        <v>698</v>
      </c>
      <c r="H170">
        <f t="shared" ca="1" si="286"/>
        <v>698</v>
      </c>
      <c r="I170">
        <f t="shared" ca="1" si="286"/>
        <v>698</v>
      </c>
      <c r="J170">
        <f t="shared" ca="1" si="286"/>
        <v>698</v>
      </c>
      <c r="K170">
        <f t="shared" ca="1" si="286"/>
        <v>698</v>
      </c>
      <c r="L170">
        <f t="shared" ca="1" si="286"/>
        <v>698</v>
      </c>
      <c r="M170">
        <f t="shared" ca="1" si="286"/>
        <v>698</v>
      </c>
      <c r="N170" s="45">
        <f t="shared" ca="1" si="286"/>
        <v>698</v>
      </c>
      <c r="O170">
        <f t="shared" ca="1" si="286"/>
        <v>698</v>
      </c>
      <c r="P170">
        <f t="shared" ca="1" si="286"/>
        <v>698</v>
      </c>
      <c r="Q170">
        <f t="shared" ca="1" si="286"/>
        <v>698</v>
      </c>
      <c r="R170">
        <f t="shared" ca="1" si="286"/>
        <v>698</v>
      </c>
      <c r="S170">
        <f t="shared" ca="1" si="286"/>
        <v>698</v>
      </c>
      <c r="T170">
        <f t="shared" ca="1" si="286"/>
        <v>669</v>
      </c>
      <c r="U170">
        <f t="shared" ca="1" si="286"/>
        <v>638</v>
      </c>
      <c r="V170">
        <f t="shared" ca="1" si="286"/>
        <v>607</v>
      </c>
      <c r="W170">
        <f t="shared" ca="1" si="286"/>
        <v>577</v>
      </c>
      <c r="X170">
        <f t="shared" ca="1" si="286"/>
        <v>546</v>
      </c>
      <c r="Y170">
        <f t="shared" ca="1" si="286"/>
        <v>516</v>
      </c>
      <c r="Z170" s="45">
        <f t="shared" ca="1" si="286"/>
        <v>485</v>
      </c>
      <c r="AA170" s="44">
        <f t="shared" ca="1" si="286"/>
        <v>454</v>
      </c>
      <c r="AB170">
        <f t="shared" ca="1" si="286"/>
        <v>426</v>
      </c>
      <c r="AC170">
        <f t="shared" ca="1" si="286"/>
        <v>395</v>
      </c>
      <c r="AD170">
        <f t="shared" ca="1" si="286"/>
        <v>365</v>
      </c>
      <c r="AE170">
        <f t="shared" ca="1" si="286"/>
        <v>334</v>
      </c>
      <c r="AF170">
        <f t="shared" ca="1" si="286"/>
        <v>304</v>
      </c>
      <c r="AG170">
        <f t="shared" ca="1" si="286"/>
        <v>273</v>
      </c>
      <c r="AH170">
        <f t="shared" ca="1" si="286"/>
        <v>242</v>
      </c>
      <c r="AI170">
        <f t="shared" ca="1" si="286"/>
        <v>212</v>
      </c>
      <c r="AJ170">
        <f t="shared" ca="1" si="286"/>
        <v>181</v>
      </c>
      <c r="AK170">
        <f t="shared" ca="1" si="286"/>
        <v>151</v>
      </c>
      <c r="AL170">
        <f t="shared" ca="1" si="286"/>
        <v>120</v>
      </c>
      <c r="AM170" s="51"/>
    </row>
    <row r="171" spans="1:39" ht="15" customHeight="1" x14ac:dyDescent="0.25">
      <c r="A171" s="254"/>
      <c r="B171" s="214"/>
      <c r="C171" s="214"/>
      <c r="D171" s="53" t="s">
        <v>14</v>
      </c>
      <c r="E171" s="46">
        <f t="shared" ref="E171:AL171" ca="1" si="287">IF(E167="","",0.09*E169/365+0.24*E170/365)</f>
        <v>0.56449315068493144</v>
      </c>
      <c r="F171" s="47">
        <f t="shared" ca="1" si="287"/>
        <v>0.55709589041095886</v>
      </c>
      <c r="G171" s="47">
        <f t="shared" ca="1" si="287"/>
        <v>0.54945205479452053</v>
      </c>
      <c r="H171" s="47">
        <f t="shared" ca="1" si="287"/>
        <v>0.54205479452054794</v>
      </c>
      <c r="I171" s="47">
        <f t="shared" ca="1" si="287"/>
        <v>0.5344109589041095</v>
      </c>
      <c r="J171" s="47">
        <f t="shared" ca="1" si="287"/>
        <v>0.52676712328767117</v>
      </c>
      <c r="K171" s="47">
        <f t="shared" ca="1" si="287"/>
        <v>0.51936986301369858</v>
      </c>
      <c r="L171" s="47">
        <f t="shared" ca="1" si="287"/>
        <v>0.51172602739726025</v>
      </c>
      <c r="M171" s="47">
        <f t="shared" ca="1" si="287"/>
        <v>0.50432876712328767</v>
      </c>
      <c r="N171" s="48">
        <f t="shared" ca="1" si="287"/>
        <v>0.49668493150684928</v>
      </c>
      <c r="O171" s="47">
        <f t="shared" ca="1" si="287"/>
        <v>0.48904109589041095</v>
      </c>
      <c r="P171" s="47">
        <f t="shared" ca="1" si="287"/>
        <v>0.48189041095890406</v>
      </c>
      <c r="Q171" s="47">
        <f t="shared" ca="1" si="287"/>
        <v>0.47424657534246573</v>
      </c>
      <c r="R171" s="47">
        <f t="shared" ca="1" si="287"/>
        <v>0.46684931506849314</v>
      </c>
      <c r="S171" s="47">
        <f t="shared" ca="1" si="287"/>
        <v>0.45920547945205475</v>
      </c>
      <c r="T171" s="47">
        <f t="shared" ca="1" si="287"/>
        <v>0.43989041095890413</v>
      </c>
      <c r="U171" s="47">
        <f t="shared" ca="1" si="287"/>
        <v>0.41950684931506849</v>
      </c>
      <c r="V171" s="47">
        <f t="shared" ca="1" si="287"/>
        <v>0.3991232876712329</v>
      </c>
      <c r="W171" s="47">
        <f t="shared" ca="1" si="287"/>
        <v>0.37939726027397258</v>
      </c>
      <c r="X171" s="47">
        <f t="shared" ca="1" si="287"/>
        <v>0.35901369863013699</v>
      </c>
      <c r="Y171" s="47">
        <f t="shared" ca="1" si="287"/>
        <v>0.33928767123287668</v>
      </c>
      <c r="Z171" s="48">
        <f t="shared" ca="1" si="287"/>
        <v>0.31890410958904108</v>
      </c>
      <c r="AA171" s="46">
        <f t="shared" ca="1" si="287"/>
        <v>0.29852054794520544</v>
      </c>
      <c r="AB171" s="47">
        <f t="shared" ca="1" si="287"/>
        <v>0.2801095890410959</v>
      </c>
      <c r="AC171" s="47">
        <f t="shared" ca="1" si="287"/>
        <v>0.25972602739726025</v>
      </c>
      <c r="AD171" s="47">
        <f t="shared" ca="1" si="287"/>
        <v>0.24</v>
      </c>
      <c r="AE171" s="47">
        <f t="shared" ca="1" si="287"/>
        <v>0.21961643835616437</v>
      </c>
      <c r="AF171" s="47">
        <f t="shared" ca="1" si="287"/>
        <v>0.19989041095890409</v>
      </c>
      <c r="AG171" s="47">
        <f t="shared" ca="1" si="287"/>
        <v>0.1795068493150685</v>
      </c>
      <c r="AH171" s="47">
        <f t="shared" ca="1" si="287"/>
        <v>0.15912328767123288</v>
      </c>
      <c r="AI171" s="47">
        <f t="shared" ca="1" si="287"/>
        <v>0.13939726027397259</v>
      </c>
      <c r="AJ171" s="47">
        <f t="shared" ca="1" si="287"/>
        <v>0.11901369863013699</v>
      </c>
      <c r="AK171" s="47">
        <f t="shared" ca="1" si="287"/>
        <v>9.9287671232876712E-2</v>
      </c>
      <c r="AL171" s="47">
        <f t="shared" ca="1" si="287"/>
        <v>7.8904109589041094E-2</v>
      </c>
      <c r="AM171" s="51"/>
    </row>
    <row r="172" spans="1:39" ht="15" customHeight="1" x14ac:dyDescent="0.25">
      <c r="A172" s="254"/>
      <c r="B172" s="214"/>
      <c r="C172" s="214"/>
      <c r="D172" s="53" t="s">
        <v>21</v>
      </c>
      <c r="E172" s="38">
        <f ca="1">IF(E$166="","",E166*E171)</f>
        <v>0</v>
      </c>
      <c r="F172" s="38">
        <f t="shared" ref="F172:AL172" ca="1" si="288">IF(F$166="","",F166*F171)</f>
        <v>0</v>
      </c>
      <c r="G172" s="38">
        <f t="shared" ca="1" si="288"/>
        <v>0</v>
      </c>
      <c r="H172" s="38">
        <f t="shared" ca="1" si="288"/>
        <v>0</v>
      </c>
      <c r="I172" s="38">
        <f t="shared" ca="1" si="288"/>
        <v>0</v>
      </c>
      <c r="J172" s="38">
        <f t="shared" ca="1" si="288"/>
        <v>0</v>
      </c>
      <c r="K172" s="38">
        <f t="shared" ca="1" si="288"/>
        <v>0</v>
      </c>
      <c r="L172" s="38">
        <f t="shared" ca="1" si="288"/>
        <v>0</v>
      </c>
      <c r="M172" s="38">
        <f t="shared" ca="1" si="288"/>
        <v>0</v>
      </c>
      <c r="N172" s="38">
        <f t="shared" ca="1" si="288"/>
        <v>0</v>
      </c>
      <c r="O172" s="38">
        <f t="shared" ca="1" si="288"/>
        <v>0</v>
      </c>
      <c r="P172" s="38">
        <f t="shared" ca="1" si="288"/>
        <v>0</v>
      </c>
      <c r="Q172" s="38">
        <f t="shared" ca="1" si="288"/>
        <v>0</v>
      </c>
      <c r="R172" s="38">
        <f t="shared" ca="1" si="288"/>
        <v>0</v>
      </c>
      <c r="S172" s="38">
        <f t="shared" ca="1" si="288"/>
        <v>0</v>
      </c>
      <c r="T172" s="38">
        <f t="shared" ca="1" si="288"/>
        <v>0</v>
      </c>
      <c r="U172" s="38">
        <f t="shared" ca="1" si="288"/>
        <v>0</v>
      </c>
      <c r="V172" s="38">
        <f t="shared" ca="1" si="288"/>
        <v>0</v>
      </c>
      <c r="W172" s="38">
        <f t="shared" ca="1" si="288"/>
        <v>0</v>
      </c>
      <c r="X172" s="38">
        <f t="shared" ca="1" si="288"/>
        <v>0</v>
      </c>
      <c r="Y172" s="38">
        <f t="shared" ca="1" si="288"/>
        <v>0</v>
      </c>
      <c r="Z172" s="38">
        <f t="shared" ca="1" si="288"/>
        <v>0</v>
      </c>
      <c r="AA172" s="38">
        <f t="shared" ca="1" si="288"/>
        <v>0</v>
      </c>
      <c r="AB172" s="38">
        <f t="shared" ca="1" si="288"/>
        <v>0</v>
      </c>
      <c r="AC172" s="38">
        <f t="shared" ca="1" si="288"/>
        <v>0</v>
      </c>
      <c r="AD172" s="38">
        <f t="shared" ca="1" si="288"/>
        <v>0</v>
      </c>
      <c r="AE172" s="38">
        <f t="shared" ca="1" si="288"/>
        <v>0</v>
      </c>
      <c r="AF172" s="38">
        <f t="shared" ca="1" si="288"/>
        <v>0</v>
      </c>
      <c r="AG172" s="38">
        <f t="shared" ca="1" si="288"/>
        <v>0</v>
      </c>
      <c r="AH172" s="38">
        <f t="shared" ca="1" si="288"/>
        <v>0</v>
      </c>
      <c r="AI172" s="38">
        <f t="shared" ca="1" si="288"/>
        <v>0</v>
      </c>
      <c r="AJ172" s="38">
        <f t="shared" ca="1" si="288"/>
        <v>0</v>
      </c>
      <c r="AK172" s="38">
        <f t="shared" ca="1" si="288"/>
        <v>0</v>
      </c>
      <c r="AL172" s="38">
        <f t="shared" ca="1" si="288"/>
        <v>0</v>
      </c>
      <c r="AM172" s="51"/>
    </row>
    <row r="173" spans="1:39" ht="15" customHeight="1" x14ac:dyDescent="0.25">
      <c r="A173" s="254"/>
      <c r="B173" s="214"/>
      <c r="C173" s="214"/>
      <c r="D173" s="53" t="s">
        <v>15</v>
      </c>
      <c r="E173" s="38">
        <f ca="1">IF(E162="","",E162+E172)</f>
        <v>0</v>
      </c>
      <c r="F173" s="39">
        <f ca="1">IF(F162="","",F162+F172)</f>
        <v>0</v>
      </c>
      <c r="G173" s="39">
        <f ca="1">IF(G162="","",G162+G172)</f>
        <v>0</v>
      </c>
      <c r="H173" s="39">
        <f t="shared" ref="H173" ca="1" si="289">IF(H162="","",H162+H172)</f>
        <v>0</v>
      </c>
      <c r="I173" s="39">
        <f t="shared" ref="I173" ca="1" si="290">IF(I162="","",I162+I172)</f>
        <v>0</v>
      </c>
      <c r="J173" s="39">
        <f t="shared" ref="J173" ca="1" si="291">IF(J162="","",J162+J172)</f>
        <v>0</v>
      </c>
      <c r="K173" s="39">
        <f t="shared" ref="K173" ca="1" si="292">IF(K162="","",K162+K172)</f>
        <v>0</v>
      </c>
      <c r="L173" s="39">
        <f t="shared" ref="L173" ca="1" si="293">IF(L162="","",L162+L172)</f>
        <v>0</v>
      </c>
      <c r="M173" s="39">
        <f t="shared" ref="M173" ca="1" si="294">IF(M162="","",M162+M172)</f>
        <v>0</v>
      </c>
      <c r="N173" s="40">
        <f t="shared" ref="N173" ca="1" si="295">IF(N162="","",N162+N172)</f>
        <v>0</v>
      </c>
      <c r="O173" s="39">
        <f t="shared" ref="O173" ca="1" si="296">IF(O162="","",O162+O172)</f>
        <v>0</v>
      </c>
      <c r="P173" s="39">
        <f t="shared" ref="P173" ca="1" si="297">IF(P162="","",P162+P172)</f>
        <v>0</v>
      </c>
      <c r="Q173" s="39">
        <f t="shared" ref="Q173" ca="1" si="298">IF(Q162="","",Q162+Q172)</f>
        <v>0</v>
      </c>
      <c r="R173" s="39">
        <f t="shared" ref="R173" ca="1" si="299">IF(R162="","",R162+R172)</f>
        <v>0</v>
      </c>
      <c r="S173" s="39">
        <f t="shared" ref="S173" ca="1" si="300">IF(S162="","",S162+S172)</f>
        <v>0</v>
      </c>
      <c r="T173" s="39">
        <f t="shared" ref="T173" ca="1" si="301">IF(T162="","",T162+T172)</f>
        <v>0</v>
      </c>
      <c r="U173" s="39">
        <f t="shared" ref="U173" ca="1" si="302">IF(U162="","",U162+U172)</f>
        <v>0</v>
      </c>
      <c r="V173" s="39">
        <f t="shared" ref="V173" ca="1" si="303">IF(V162="","",V162+V172)</f>
        <v>0</v>
      </c>
      <c r="W173" s="39">
        <f t="shared" ref="W173" ca="1" si="304">IF(W162="","",W162+W172)</f>
        <v>0</v>
      </c>
      <c r="X173" s="39">
        <f t="shared" ref="X173" ca="1" si="305">IF(X162="","",X162+X172)</f>
        <v>0</v>
      </c>
      <c r="Y173" s="39">
        <f t="shared" ref="Y173" ca="1" si="306">IF(Y162="","",Y162+Y172)</f>
        <v>0</v>
      </c>
      <c r="Z173" s="40">
        <f t="shared" ref="Z173" ca="1" si="307">IF(Z162="","",Z162+Z172)</f>
        <v>0</v>
      </c>
      <c r="AA173" s="38">
        <f t="shared" ref="AA173" ca="1" si="308">IF(AA162="","",AA162+AA172)</f>
        <v>0</v>
      </c>
      <c r="AB173" s="39">
        <f t="shared" ref="AB173" ca="1" si="309">IF(AB162="","",AB162+AB172)</f>
        <v>0</v>
      </c>
      <c r="AC173" s="39">
        <f t="shared" ref="AC173" ca="1" si="310">IF(AC162="","",AC162+AC172)</f>
        <v>0</v>
      </c>
      <c r="AD173" s="39">
        <f t="shared" ref="AD173" ca="1" si="311">IF(AD162="","",AD162+AD172)</f>
        <v>0</v>
      </c>
      <c r="AE173" s="39">
        <f t="shared" ref="AE173" ca="1" si="312">IF(AE162="","",AE162+AE172)</f>
        <v>0</v>
      </c>
      <c r="AF173" s="39">
        <f t="shared" ref="AF173" ca="1" si="313">IF(AF162="","",AF162+AF172)</f>
        <v>0</v>
      </c>
      <c r="AG173" s="39">
        <f t="shared" ref="AG173" ca="1" si="314">IF(AG162="","",AG162+AG172)</f>
        <v>0</v>
      </c>
      <c r="AH173" s="39">
        <f t="shared" ref="AH173" ca="1" si="315">IF(AH162="","",AH162+AH172)</f>
        <v>0</v>
      </c>
      <c r="AI173" s="39">
        <f t="shared" ref="AI173" ca="1" si="316">IF(AI162="","",AI162+AI172)</f>
        <v>0</v>
      </c>
      <c r="AJ173" s="39">
        <f t="shared" ref="AJ173" ca="1" si="317">IF(AJ162="","",AJ162+AJ172)</f>
        <v>0</v>
      </c>
      <c r="AK173" s="39">
        <f t="shared" ref="AK173" ca="1" si="318">IF(AK162="","",AK162+AK172)</f>
        <v>0</v>
      </c>
      <c r="AL173" s="39">
        <f t="shared" ref="AL173" ca="1" si="319">IF(AL162="","",AL162+AL172)</f>
        <v>0</v>
      </c>
      <c r="AM173" s="51"/>
    </row>
    <row r="174" spans="1:39" ht="15" customHeight="1" x14ac:dyDescent="0.25">
      <c r="A174" s="254"/>
      <c r="B174" s="214"/>
      <c r="C174" s="214"/>
      <c r="D174" s="53" t="s">
        <v>16</v>
      </c>
      <c r="E174" s="44">
        <f t="shared" ref="E174:AL174" ca="1" si="320">IF(E166="","",E166+E172)</f>
        <v>0</v>
      </c>
      <c r="F174">
        <f t="shared" ca="1" si="320"/>
        <v>0</v>
      </c>
      <c r="G174">
        <f t="shared" ca="1" si="320"/>
        <v>0</v>
      </c>
      <c r="H174">
        <f t="shared" ca="1" si="320"/>
        <v>0</v>
      </c>
      <c r="I174">
        <f t="shared" ca="1" si="320"/>
        <v>0</v>
      </c>
      <c r="J174">
        <f t="shared" ca="1" si="320"/>
        <v>0</v>
      </c>
      <c r="K174">
        <f t="shared" ca="1" si="320"/>
        <v>0</v>
      </c>
      <c r="L174">
        <f t="shared" ca="1" si="320"/>
        <v>0</v>
      </c>
      <c r="M174">
        <f t="shared" ca="1" si="320"/>
        <v>0</v>
      </c>
      <c r="N174" s="45">
        <f t="shared" ca="1" si="320"/>
        <v>0</v>
      </c>
      <c r="O174">
        <f t="shared" ca="1" si="320"/>
        <v>0</v>
      </c>
      <c r="P174">
        <f t="shared" ca="1" si="320"/>
        <v>0</v>
      </c>
      <c r="Q174">
        <f t="shared" ca="1" si="320"/>
        <v>0</v>
      </c>
      <c r="R174">
        <f t="shared" ca="1" si="320"/>
        <v>0</v>
      </c>
      <c r="S174">
        <f t="shared" ca="1" si="320"/>
        <v>0</v>
      </c>
      <c r="T174">
        <f t="shared" ca="1" si="320"/>
        <v>0</v>
      </c>
      <c r="U174">
        <f t="shared" ca="1" si="320"/>
        <v>0</v>
      </c>
      <c r="V174">
        <f t="shared" ca="1" si="320"/>
        <v>0</v>
      </c>
      <c r="W174">
        <f t="shared" ca="1" si="320"/>
        <v>0</v>
      </c>
      <c r="X174">
        <f t="shared" ca="1" si="320"/>
        <v>0</v>
      </c>
      <c r="Y174">
        <f t="shared" ca="1" si="320"/>
        <v>0</v>
      </c>
      <c r="Z174" s="45">
        <f t="shared" ca="1" si="320"/>
        <v>0</v>
      </c>
      <c r="AA174" s="44">
        <f t="shared" ca="1" si="320"/>
        <v>0</v>
      </c>
      <c r="AB174">
        <f t="shared" ca="1" si="320"/>
        <v>0</v>
      </c>
      <c r="AC174">
        <f t="shared" ca="1" si="320"/>
        <v>0</v>
      </c>
      <c r="AD174">
        <f t="shared" ca="1" si="320"/>
        <v>0</v>
      </c>
      <c r="AE174">
        <f t="shared" ca="1" si="320"/>
        <v>0</v>
      </c>
      <c r="AF174">
        <f t="shared" ca="1" si="320"/>
        <v>0</v>
      </c>
      <c r="AG174">
        <f t="shared" ca="1" si="320"/>
        <v>0</v>
      </c>
      <c r="AH174">
        <f t="shared" ca="1" si="320"/>
        <v>0</v>
      </c>
      <c r="AI174">
        <f t="shared" ca="1" si="320"/>
        <v>0</v>
      </c>
      <c r="AJ174">
        <f t="shared" ca="1" si="320"/>
        <v>0</v>
      </c>
      <c r="AK174">
        <f t="shared" ca="1" si="320"/>
        <v>0</v>
      </c>
      <c r="AL174">
        <f t="shared" ca="1" si="320"/>
        <v>0</v>
      </c>
      <c r="AM174" s="51"/>
    </row>
    <row r="175" spans="1:39" ht="15.75" customHeight="1" x14ac:dyDescent="0.25">
      <c r="A175" s="254"/>
      <c r="B175" s="214"/>
      <c r="C175" s="214"/>
      <c r="D175" s="50" t="s">
        <v>8</v>
      </c>
      <c r="E175" s="244">
        <f>SUMIFS(Katsayilar!$C$2:$C$50,Katsayilar!$A$2:$A$50,"&lt;="&amp;DATE(YEAR(E159),MONTH(E159),1),Katsayilar!$B$2:$B$50,"&gt;="&amp;DATE(YEAR(E159),MONTH(E159),1))</f>
        <v>0.43368400000000001</v>
      </c>
      <c r="F175" s="238"/>
      <c r="G175" s="238"/>
      <c r="H175" s="230"/>
      <c r="I175" s="231">
        <f>SUMIFS(Katsayilar!$C$2:$C$50,Katsayilar!$A$2:$A$50,"&lt;="&amp;DATE(YEAR(I159),MONTH(I159),1),Katsayilar!$B$2:$B$50,"&gt;="&amp;DATE(YEAR(I159),MONTH(I159),1))</f>
        <v>0.50979600000000003</v>
      </c>
      <c r="J175" s="238"/>
      <c r="K175" s="238"/>
      <c r="L175" s="238"/>
      <c r="M175" s="238"/>
      <c r="N175" s="239"/>
      <c r="O175" s="244">
        <f>SUMIFS(Katsayilar!$C$2:$C$50,Katsayilar!$A$2:$A$50,"&lt;="&amp;DATE(YEAR(O159),MONTH(O159),1),Katsayilar!$B$2:$B$50,"&gt;="&amp;DATE(YEAR(O159),MONTH(O159),1))</f>
        <v>0.76087099999999996</v>
      </c>
      <c r="P175" s="238"/>
      <c r="Q175" s="238"/>
      <c r="R175" s="238"/>
      <c r="S175" s="238"/>
      <c r="T175" s="230"/>
      <c r="U175" s="231">
        <f>SUMIFS(Katsayilar!$C$2:$C$50,Katsayilar!$A$2:$A$50,"&lt;="&amp;DATE(YEAR(U159),MONTH(U159),1),Katsayilar!$B$2:$B$50,"&gt;="&amp;DATE(YEAR(U159),MONTH(U159),1))</f>
        <v>0.90779600000000005</v>
      </c>
      <c r="V175" s="238"/>
      <c r="W175" s="238"/>
      <c r="X175" s="238"/>
      <c r="Y175" s="238"/>
      <c r="Z175" s="239"/>
      <c r="AA175" s="244">
        <f>SUMIFS(Katsayilar!$C$2:$C$50,Katsayilar!$A$2:$A$50,"&lt;="&amp;DATE(YEAR(AA159),MONTH(AA159),1),Katsayilar!$B$2:$B$50,"&gt;="&amp;DATE(YEAR(AA159),MONTH(AA159),1))</f>
        <v>1.012556</v>
      </c>
      <c r="AB175" s="238"/>
      <c r="AC175" s="238"/>
      <c r="AD175" s="238"/>
      <c r="AE175" s="238"/>
      <c r="AF175" s="230"/>
      <c r="AG175" s="231">
        <f>SUMIFS(Katsayilar!$C$2:$C$50,Katsayilar!$A$2:$A$50,"&lt;="&amp;DATE(YEAR(AG159),MONTH(AG159),1),Katsayilar!$B$2:$B$50,"&gt;="&amp;DATE(YEAR(AG159),MONTH(AG159),1))</f>
        <v>1.1702109999999999</v>
      </c>
      <c r="AH175" s="238"/>
      <c r="AI175" s="238"/>
      <c r="AJ175" s="238"/>
      <c r="AK175" s="238"/>
      <c r="AL175" s="239"/>
      <c r="AM175" s="51"/>
    </row>
    <row r="176" spans="1:39" ht="15.75" customHeight="1" x14ac:dyDescent="0.25">
      <c r="A176" s="254"/>
      <c r="B176" s="214"/>
      <c r="C176" s="214"/>
      <c r="D176" s="50" t="s">
        <v>17</v>
      </c>
      <c r="E176" s="240">
        <f>SUM(E162:H162)</f>
        <v>0</v>
      </c>
      <c r="F176" s="241"/>
      <c r="G176" s="241"/>
      <c r="H176" s="223"/>
      <c r="I176" s="242">
        <f>SUM(I162:N162)</f>
        <v>0</v>
      </c>
      <c r="J176" s="241"/>
      <c r="K176" s="241"/>
      <c r="L176" s="241"/>
      <c r="M176" s="241"/>
      <c r="N176" s="243"/>
      <c r="O176" s="240">
        <f t="shared" ref="O176:O180" si="321">SUM(O162:T162)</f>
        <v>0</v>
      </c>
      <c r="P176" s="241"/>
      <c r="Q176" s="241"/>
      <c r="R176" s="241"/>
      <c r="S176" s="241"/>
      <c r="T176" s="223"/>
      <c r="U176" s="242">
        <f t="shared" ref="U176:U180" si="322">SUM(U162:Z162)</f>
        <v>0</v>
      </c>
      <c r="V176" s="241"/>
      <c r="W176" s="241"/>
      <c r="X176" s="241"/>
      <c r="Y176" s="241"/>
      <c r="Z176" s="243"/>
      <c r="AA176" s="240">
        <f t="shared" ref="AA176:AA180" si="323">SUM(AA162:AF162)</f>
        <v>0</v>
      </c>
      <c r="AB176" s="241"/>
      <c r="AC176" s="241"/>
      <c r="AD176" s="241"/>
      <c r="AE176" s="241"/>
      <c r="AF176" s="223"/>
      <c r="AG176" s="242">
        <f t="shared" ref="AG176:AG180" si="324">SUM(AG162:AL162)</f>
        <v>0</v>
      </c>
      <c r="AH176" s="241"/>
      <c r="AI176" s="241"/>
      <c r="AJ176" s="241"/>
      <c r="AK176" s="241"/>
      <c r="AL176" s="243"/>
      <c r="AM176" s="49">
        <f>SUM(E176:AL176)</f>
        <v>0</v>
      </c>
    </row>
    <row r="177" spans="1:39" ht="15.75" customHeight="1" x14ac:dyDescent="0.25">
      <c r="A177" s="254"/>
      <c r="B177" s="214"/>
      <c r="C177" s="214"/>
      <c r="D177" s="50" t="s">
        <v>51</v>
      </c>
      <c r="E177" s="240">
        <f>SUM(E163:H163)</f>
        <v>0</v>
      </c>
      <c r="F177" s="241"/>
      <c r="G177" s="241"/>
      <c r="H177" s="223"/>
      <c r="I177" s="242">
        <f t="shared" ref="I177:I180" si="325">SUM(I163:N163)</f>
        <v>0</v>
      </c>
      <c r="J177" s="241"/>
      <c r="K177" s="241"/>
      <c r="L177" s="241"/>
      <c r="M177" s="241"/>
      <c r="N177" s="243"/>
      <c r="O177" s="240">
        <f t="shared" si="321"/>
        <v>0</v>
      </c>
      <c r="P177" s="241"/>
      <c r="Q177" s="241"/>
      <c r="R177" s="241"/>
      <c r="S177" s="241"/>
      <c r="T177" s="223"/>
      <c r="U177" s="242">
        <f t="shared" si="322"/>
        <v>0</v>
      </c>
      <c r="V177" s="241"/>
      <c r="W177" s="241"/>
      <c r="X177" s="241"/>
      <c r="Y177" s="241"/>
      <c r="Z177" s="243"/>
      <c r="AA177" s="240">
        <f t="shared" si="323"/>
        <v>0</v>
      </c>
      <c r="AB177" s="241"/>
      <c r="AC177" s="241"/>
      <c r="AD177" s="241"/>
      <c r="AE177" s="241"/>
      <c r="AF177" s="223"/>
      <c r="AG177" s="242">
        <f t="shared" si="324"/>
        <v>0</v>
      </c>
      <c r="AH177" s="241"/>
      <c r="AI177" s="241"/>
      <c r="AJ177" s="241"/>
      <c r="AK177" s="241"/>
      <c r="AL177" s="243"/>
      <c r="AM177" s="49">
        <f t="shared" ref="AM177:AM183" si="326">SUM(E177:AL177)</f>
        <v>0</v>
      </c>
    </row>
    <row r="178" spans="1:39" ht="15.75" customHeight="1" x14ac:dyDescent="0.25">
      <c r="A178" s="254"/>
      <c r="B178" s="214"/>
      <c r="C178" s="214"/>
      <c r="D178" s="50" t="s">
        <v>18</v>
      </c>
      <c r="E178" s="240">
        <f t="shared" ref="E178:E180" si="327">SUM(E164:H164)</f>
        <v>0</v>
      </c>
      <c r="F178" s="241"/>
      <c r="G178" s="241"/>
      <c r="H178" s="223"/>
      <c r="I178" s="242">
        <f t="shared" si="325"/>
        <v>0</v>
      </c>
      <c r="J178" s="241"/>
      <c r="K178" s="241"/>
      <c r="L178" s="241"/>
      <c r="M178" s="241"/>
      <c r="N178" s="243"/>
      <c r="O178" s="240">
        <f t="shared" si="321"/>
        <v>0</v>
      </c>
      <c r="P178" s="241"/>
      <c r="Q178" s="241"/>
      <c r="R178" s="241"/>
      <c r="S178" s="241"/>
      <c r="T178" s="223"/>
      <c r="U178" s="242">
        <f t="shared" si="322"/>
        <v>0</v>
      </c>
      <c r="V178" s="241"/>
      <c r="W178" s="241"/>
      <c r="X178" s="241"/>
      <c r="Y178" s="241"/>
      <c r="Z178" s="243"/>
      <c r="AA178" s="240">
        <f t="shared" si="323"/>
        <v>0</v>
      </c>
      <c r="AB178" s="241"/>
      <c r="AC178" s="241"/>
      <c r="AD178" s="241"/>
      <c r="AE178" s="241"/>
      <c r="AF178" s="223"/>
      <c r="AG178" s="242">
        <f t="shared" si="324"/>
        <v>0</v>
      </c>
      <c r="AH178" s="241"/>
      <c r="AI178" s="241"/>
      <c r="AJ178" s="241"/>
      <c r="AK178" s="241"/>
      <c r="AL178" s="243"/>
      <c r="AM178" s="49">
        <f t="shared" si="326"/>
        <v>0</v>
      </c>
    </row>
    <row r="179" spans="1:39" ht="15.75" customHeight="1" x14ac:dyDescent="0.25">
      <c r="A179" s="254"/>
      <c r="B179" s="214"/>
      <c r="C179" s="214"/>
      <c r="D179" s="50" t="s">
        <v>9</v>
      </c>
      <c r="E179" s="240">
        <f t="shared" si="327"/>
        <v>0</v>
      </c>
      <c r="F179" s="241"/>
      <c r="G179" s="241"/>
      <c r="H179" s="223"/>
      <c r="I179" s="242">
        <f t="shared" si="325"/>
        <v>0</v>
      </c>
      <c r="J179" s="241"/>
      <c r="K179" s="241"/>
      <c r="L179" s="241"/>
      <c r="M179" s="241"/>
      <c r="N179" s="243"/>
      <c r="O179" s="240">
        <f t="shared" si="321"/>
        <v>0</v>
      </c>
      <c r="P179" s="241"/>
      <c r="Q179" s="241"/>
      <c r="R179" s="241"/>
      <c r="S179" s="241"/>
      <c r="T179" s="223"/>
      <c r="U179" s="242">
        <f t="shared" si="322"/>
        <v>0</v>
      </c>
      <c r="V179" s="241"/>
      <c r="W179" s="241"/>
      <c r="X179" s="241"/>
      <c r="Y179" s="241"/>
      <c r="Z179" s="243"/>
      <c r="AA179" s="240">
        <f t="shared" si="323"/>
        <v>0</v>
      </c>
      <c r="AB179" s="241"/>
      <c r="AC179" s="241"/>
      <c r="AD179" s="241"/>
      <c r="AE179" s="241"/>
      <c r="AF179" s="223"/>
      <c r="AG179" s="242">
        <f t="shared" si="324"/>
        <v>0</v>
      </c>
      <c r="AH179" s="241"/>
      <c r="AI179" s="241"/>
      <c r="AJ179" s="241"/>
      <c r="AK179" s="241"/>
      <c r="AL179" s="243"/>
      <c r="AM179" s="49">
        <f t="shared" si="326"/>
        <v>0</v>
      </c>
    </row>
    <row r="180" spans="1:39" ht="15.75" customHeight="1" x14ac:dyDescent="0.25">
      <c r="A180" s="254"/>
      <c r="B180" s="214"/>
      <c r="C180" s="214"/>
      <c r="D180" s="50" t="s">
        <v>19</v>
      </c>
      <c r="E180" s="240">
        <f t="shared" si="327"/>
        <v>0</v>
      </c>
      <c r="F180" s="241"/>
      <c r="G180" s="241"/>
      <c r="H180" s="223"/>
      <c r="I180" s="242">
        <f t="shared" si="325"/>
        <v>0</v>
      </c>
      <c r="J180" s="241"/>
      <c r="K180" s="241"/>
      <c r="L180" s="241"/>
      <c r="M180" s="241"/>
      <c r="N180" s="243"/>
      <c r="O180" s="240">
        <f t="shared" si="321"/>
        <v>0</v>
      </c>
      <c r="P180" s="241"/>
      <c r="Q180" s="241"/>
      <c r="R180" s="241"/>
      <c r="S180" s="241"/>
      <c r="T180" s="223"/>
      <c r="U180" s="242">
        <f t="shared" si="322"/>
        <v>0</v>
      </c>
      <c r="V180" s="241"/>
      <c r="W180" s="241"/>
      <c r="X180" s="241"/>
      <c r="Y180" s="241"/>
      <c r="Z180" s="243"/>
      <c r="AA180" s="240">
        <f t="shared" si="323"/>
        <v>0</v>
      </c>
      <c r="AB180" s="241"/>
      <c r="AC180" s="241"/>
      <c r="AD180" s="241"/>
      <c r="AE180" s="241"/>
      <c r="AF180" s="223"/>
      <c r="AG180" s="242">
        <f t="shared" si="324"/>
        <v>0</v>
      </c>
      <c r="AH180" s="241"/>
      <c r="AI180" s="241"/>
      <c r="AJ180" s="241"/>
      <c r="AK180" s="241"/>
      <c r="AL180" s="243"/>
      <c r="AM180" s="49">
        <f t="shared" si="326"/>
        <v>0</v>
      </c>
    </row>
    <row r="181" spans="1:39" ht="15.75" customHeight="1" x14ac:dyDescent="0.25">
      <c r="A181" s="254"/>
      <c r="B181" s="214"/>
      <c r="C181" s="214"/>
      <c r="D181" s="50" t="s">
        <v>21</v>
      </c>
      <c r="E181" s="240">
        <f ca="1">SUM(E172:H172)</f>
        <v>0</v>
      </c>
      <c r="F181" s="241"/>
      <c r="G181" s="241"/>
      <c r="H181" s="223"/>
      <c r="I181" s="242">
        <f ca="1">SUM(I172:N172)</f>
        <v>0</v>
      </c>
      <c r="J181" s="241"/>
      <c r="K181" s="241"/>
      <c r="L181" s="241"/>
      <c r="M181" s="241"/>
      <c r="N181" s="243"/>
      <c r="O181" s="240">
        <f ca="1">SUM(O172:T172)</f>
        <v>0</v>
      </c>
      <c r="P181" s="241"/>
      <c r="Q181" s="241"/>
      <c r="R181" s="241"/>
      <c r="S181" s="241"/>
      <c r="T181" s="223"/>
      <c r="U181" s="242">
        <f ca="1">SUM(U172:Z172)</f>
        <v>0</v>
      </c>
      <c r="V181" s="241"/>
      <c r="W181" s="241"/>
      <c r="X181" s="241"/>
      <c r="Y181" s="241"/>
      <c r="Z181" s="243"/>
      <c r="AA181" s="240">
        <f ca="1">SUM(AA172:AF172)</f>
        <v>0</v>
      </c>
      <c r="AB181" s="241"/>
      <c r="AC181" s="241"/>
      <c r="AD181" s="241"/>
      <c r="AE181" s="241"/>
      <c r="AF181" s="223"/>
      <c r="AG181" s="242">
        <f ca="1">SUM(AG172:AL172)</f>
        <v>0</v>
      </c>
      <c r="AH181" s="241"/>
      <c r="AI181" s="241"/>
      <c r="AJ181" s="241"/>
      <c r="AK181" s="241"/>
      <c r="AL181" s="243"/>
      <c r="AM181" s="49">
        <f t="shared" ca="1" si="326"/>
        <v>0</v>
      </c>
    </row>
    <row r="182" spans="1:39" ht="15.75" customHeight="1" x14ac:dyDescent="0.25">
      <c r="A182" s="254"/>
      <c r="B182" s="214"/>
      <c r="C182" s="214"/>
      <c r="D182" s="50" t="s">
        <v>15</v>
      </c>
      <c r="E182" s="240">
        <f t="shared" ref="E182:E183" ca="1" si="328">SUM(E173:H173)</f>
        <v>0</v>
      </c>
      <c r="F182" s="241"/>
      <c r="G182" s="241"/>
      <c r="H182" s="223"/>
      <c r="I182" s="242">
        <f t="shared" ref="I182:I183" ca="1" si="329">SUM(I173:N173)</f>
        <v>0</v>
      </c>
      <c r="J182" s="241"/>
      <c r="K182" s="241"/>
      <c r="L182" s="241"/>
      <c r="M182" s="241"/>
      <c r="N182" s="243"/>
      <c r="O182" s="240">
        <f t="shared" ref="O182:O183" ca="1" si="330">SUM(O173:T173)</f>
        <v>0</v>
      </c>
      <c r="P182" s="241"/>
      <c r="Q182" s="241"/>
      <c r="R182" s="241"/>
      <c r="S182" s="241"/>
      <c r="T182" s="223"/>
      <c r="U182" s="242">
        <f t="shared" ref="U182:U183" ca="1" si="331">SUM(U173:Z173)</f>
        <v>0</v>
      </c>
      <c r="V182" s="241"/>
      <c r="W182" s="241"/>
      <c r="X182" s="241"/>
      <c r="Y182" s="241"/>
      <c r="Z182" s="243"/>
      <c r="AA182" s="240">
        <f t="shared" ref="AA182:AA183" ca="1" si="332">SUM(AA173:AF173)</f>
        <v>0</v>
      </c>
      <c r="AB182" s="241"/>
      <c r="AC182" s="241"/>
      <c r="AD182" s="241"/>
      <c r="AE182" s="241"/>
      <c r="AF182" s="223"/>
      <c r="AG182" s="242">
        <f t="shared" ref="AG182:AG183" ca="1" si="333">SUM(AG173:AL173)</f>
        <v>0</v>
      </c>
      <c r="AH182" s="241"/>
      <c r="AI182" s="241"/>
      <c r="AJ182" s="241"/>
      <c r="AK182" s="241"/>
      <c r="AL182" s="243"/>
      <c r="AM182" s="49">
        <f t="shared" ca="1" si="326"/>
        <v>0</v>
      </c>
    </row>
    <row r="183" spans="1:39" ht="15.75" customHeight="1" thickBot="1" x14ac:dyDescent="0.3">
      <c r="A183" s="255"/>
      <c r="B183" s="215"/>
      <c r="C183" s="215"/>
      <c r="D183" s="54" t="s">
        <v>16</v>
      </c>
      <c r="E183" s="245">
        <f t="shared" ca="1" si="328"/>
        <v>0</v>
      </c>
      <c r="F183" s="246"/>
      <c r="G183" s="246"/>
      <c r="H183" s="232"/>
      <c r="I183" s="247">
        <f t="shared" ca="1" si="329"/>
        <v>0</v>
      </c>
      <c r="J183" s="246"/>
      <c r="K183" s="246"/>
      <c r="L183" s="246"/>
      <c r="M183" s="246"/>
      <c r="N183" s="248"/>
      <c r="O183" s="245">
        <f t="shared" ca="1" si="330"/>
        <v>0</v>
      </c>
      <c r="P183" s="246"/>
      <c r="Q183" s="246"/>
      <c r="R183" s="246"/>
      <c r="S183" s="246"/>
      <c r="T183" s="232"/>
      <c r="U183" s="247">
        <f t="shared" ca="1" si="331"/>
        <v>0</v>
      </c>
      <c r="V183" s="246"/>
      <c r="W183" s="246"/>
      <c r="X183" s="246"/>
      <c r="Y183" s="246"/>
      <c r="Z183" s="248"/>
      <c r="AA183" s="245">
        <f t="shared" ca="1" si="332"/>
        <v>0</v>
      </c>
      <c r="AB183" s="246"/>
      <c r="AC183" s="246"/>
      <c r="AD183" s="246"/>
      <c r="AE183" s="246"/>
      <c r="AF183" s="232"/>
      <c r="AG183" s="247">
        <f t="shared" ca="1" si="333"/>
        <v>0</v>
      </c>
      <c r="AH183" s="246"/>
      <c r="AI183" s="246"/>
      <c r="AJ183" s="246"/>
      <c r="AK183" s="246"/>
      <c r="AL183" s="248"/>
      <c r="AM183" s="55">
        <f t="shared" ca="1" si="326"/>
        <v>0</v>
      </c>
    </row>
    <row r="184" spans="1:39" ht="4.5" customHeight="1" x14ac:dyDescent="0.25">
      <c r="A184" s="253">
        <v>8</v>
      </c>
      <c r="B184" s="213">
        <f>'VERİ GİRİŞİ'!B19</f>
        <v>0</v>
      </c>
      <c r="C184" s="213">
        <f>'VERİ GİRİŞİ'!C19</f>
        <v>0</v>
      </c>
      <c r="D184" s="61" t="s">
        <v>50</v>
      </c>
      <c r="E184" s="62">
        <v>45016</v>
      </c>
      <c r="F184" s="63">
        <v>45044</v>
      </c>
      <c r="G184" s="63">
        <v>45047</v>
      </c>
      <c r="H184" s="63">
        <v>45078</v>
      </c>
      <c r="I184" s="63">
        <v>45108</v>
      </c>
      <c r="J184" s="63">
        <v>45139</v>
      </c>
      <c r="K184" s="63">
        <v>45170</v>
      </c>
      <c r="L184" s="63">
        <v>45200</v>
      </c>
      <c r="M184" s="63">
        <v>45231</v>
      </c>
      <c r="N184" s="64">
        <v>45261</v>
      </c>
      <c r="O184" s="65">
        <v>45292</v>
      </c>
      <c r="P184" s="63">
        <v>45323</v>
      </c>
      <c r="Q184" s="63">
        <v>45352</v>
      </c>
      <c r="R184" s="63">
        <v>45383</v>
      </c>
      <c r="S184" s="63">
        <v>45413</v>
      </c>
      <c r="T184" s="63">
        <v>45444</v>
      </c>
      <c r="U184" s="63">
        <v>45474</v>
      </c>
      <c r="V184" s="63">
        <v>45505</v>
      </c>
      <c r="W184" s="63">
        <v>45536</v>
      </c>
      <c r="X184" s="63">
        <v>45566</v>
      </c>
      <c r="Y184" s="63">
        <v>45597</v>
      </c>
      <c r="Z184" s="64">
        <v>45627</v>
      </c>
      <c r="AA184" s="62">
        <v>45658</v>
      </c>
      <c r="AB184" s="63">
        <v>45689</v>
      </c>
      <c r="AC184" s="63">
        <v>45717</v>
      </c>
      <c r="AD184" s="63">
        <v>45748</v>
      </c>
      <c r="AE184" s="63">
        <v>45778</v>
      </c>
      <c r="AF184" s="63">
        <v>45809</v>
      </c>
      <c r="AG184" s="63">
        <v>45839</v>
      </c>
      <c r="AH184" s="63">
        <v>45870</v>
      </c>
      <c r="AI184" s="63">
        <v>45901</v>
      </c>
      <c r="AJ184" s="63">
        <v>45931</v>
      </c>
      <c r="AK184" s="63">
        <v>45962</v>
      </c>
      <c r="AL184" s="66">
        <v>45992</v>
      </c>
      <c r="AM184" s="67"/>
    </row>
    <row r="185" spans="1:39" x14ac:dyDescent="0.25">
      <c r="A185" s="254"/>
      <c r="B185" s="214"/>
      <c r="C185" s="214"/>
      <c r="D185" s="50" t="s">
        <v>20</v>
      </c>
      <c r="E185" s="79">
        <f>'VERİ GİRİŞİ'!E19</f>
        <v>0</v>
      </c>
      <c r="F185" s="79">
        <f>'VERİ GİRİŞİ'!F19</f>
        <v>0</v>
      </c>
      <c r="G185" s="79">
        <f>'VERİ GİRİŞİ'!G19</f>
        <v>0</v>
      </c>
      <c r="H185" s="79">
        <f>'VERİ GİRİŞİ'!H19</f>
        <v>0</v>
      </c>
      <c r="I185" s="79">
        <f>'VERİ GİRİŞİ'!I19</f>
        <v>0</v>
      </c>
      <c r="J185" s="79">
        <f>'VERİ GİRİŞİ'!J19</f>
        <v>0</v>
      </c>
      <c r="K185" s="79">
        <f>'VERİ GİRİŞİ'!K19</f>
        <v>0</v>
      </c>
      <c r="L185" s="79">
        <f>'VERİ GİRİŞİ'!L19</f>
        <v>0</v>
      </c>
      <c r="M185" s="79">
        <f>'VERİ GİRİŞİ'!M19</f>
        <v>0</v>
      </c>
      <c r="N185" s="79">
        <f>'VERİ GİRİŞİ'!N19</f>
        <v>0</v>
      </c>
      <c r="O185" s="79">
        <f>'VERİ GİRİŞİ'!O19</f>
        <v>0</v>
      </c>
      <c r="P185" s="79">
        <f>'VERİ GİRİŞİ'!P19</f>
        <v>0</v>
      </c>
      <c r="Q185" s="79">
        <f>'VERİ GİRİŞİ'!Q19</f>
        <v>0</v>
      </c>
      <c r="R185" s="79">
        <f>'VERİ GİRİŞİ'!R19</f>
        <v>0</v>
      </c>
      <c r="S185" s="79">
        <f>'VERİ GİRİŞİ'!S19</f>
        <v>0</v>
      </c>
      <c r="T185" s="79">
        <f>'VERİ GİRİŞİ'!T19</f>
        <v>0</v>
      </c>
      <c r="U185" s="79">
        <f>'VERİ GİRİŞİ'!U19</f>
        <v>0</v>
      </c>
      <c r="V185" s="79">
        <f>'VERİ GİRİŞİ'!V19</f>
        <v>0</v>
      </c>
      <c r="W185" s="79">
        <f>'VERİ GİRİŞİ'!W19</f>
        <v>0</v>
      </c>
      <c r="X185" s="79">
        <f>'VERİ GİRİŞİ'!X19</f>
        <v>0</v>
      </c>
      <c r="Y185" s="79">
        <f>'VERİ GİRİŞİ'!Y19</f>
        <v>0</v>
      </c>
      <c r="Z185" s="79">
        <f>'VERİ GİRİŞİ'!Z19</f>
        <v>0</v>
      </c>
      <c r="AA185" s="79">
        <f>'VERİ GİRİŞİ'!AA19</f>
        <v>0</v>
      </c>
      <c r="AB185" s="79">
        <f>'VERİ GİRİŞİ'!AB19</f>
        <v>0</v>
      </c>
      <c r="AC185" s="79">
        <f>'VERİ GİRİŞİ'!AC19</f>
        <v>0</v>
      </c>
      <c r="AD185" s="79">
        <f>'VERİ GİRİŞİ'!AD19</f>
        <v>0</v>
      </c>
      <c r="AE185" s="79">
        <f>'VERİ GİRİŞİ'!AE19</f>
        <v>0</v>
      </c>
      <c r="AF185" s="79">
        <f>'VERİ GİRİŞİ'!AF19</f>
        <v>0</v>
      </c>
      <c r="AG185" s="79">
        <f>'VERİ GİRİŞİ'!AG19</f>
        <v>0</v>
      </c>
      <c r="AH185" s="79">
        <f>'VERİ GİRİŞİ'!AH19</f>
        <v>0</v>
      </c>
      <c r="AI185" s="79">
        <f>'VERİ GİRİŞİ'!AI19</f>
        <v>0</v>
      </c>
      <c r="AJ185" s="79">
        <f>'VERİ GİRİŞİ'!AJ19</f>
        <v>0</v>
      </c>
      <c r="AK185" s="79">
        <f>'VERİ GİRİŞİ'!AK19</f>
        <v>0</v>
      </c>
      <c r="AL185" s="79">
        <f>'VERİ GİRİŞİ'!AL19</f>
        <v>0</v>
      </c>
      <c r="AM185" s="52"/>
    </row>
    <row r="186" spans="1:39" ht="15" customHeight="1" x14ac:dyDescent="0.25">
      <c r="A186" s="254"/>
      <c r="B186" s="214"/>
      <c r="C186" s="214"/>
      <c r="D186" s="53" t="s">
        <v>8</v>
      </c>
      <c r="E186" s="35">
        <f>SUMIFS(Katsayilar!$C$2:$C$50,Katsayilar!$A$2:$A$50,"&lt;="&amp;DATE(YEAR(E184),MONTH(E184),1),Katsayilar!$B$2:$B$50,"&gt;="&amp;DATE(YEAR(E184),MONTH(E184),1))</f>
        <v>0.43368400000000001</v>
      </c>
      <c r="F186" s="36">
        <f>SUMIFS(Katsayilar!$C$2:$C$50,Katsayilar!$A$2:$A$50,"&lt;="&amp;DATE(YEAR(F184),MONTH(F184),1),Katsayilar!$B$2:$B$50,"&gt;="&amp;DATE(YEAR(F184),MONTH(F184),1))</f>
        <v>0.43368400000000001</v>
      </c>
      <c r="G186" s="36">
        <f>SUMIFS(Katsayilar!$C$2:$C$50,Katsayilar!$A$2:$A$50,"&lt;="&amp;DATE(YEAR(G184),MONTH(G184),1),Katsayilar!$B$2:$B$50,"&gt;="&amp;DATE(YEAR(G184),MONTH(G184),1))</f>
        <v>0.43368400000000001</v>
      </c>
      <c r="H186" s="36">
        <f>SUMIFS(Katsayilar!$C$2:$C$50,Katsayilar!$A$2:$A$50,"&lt;="&amp;DATE(YEAR(H184),MONTH(H184),1),Katsayilar!$B$2:$B$50,"&gt;="&amp;DATE(YEAR(H184),MONTH(H184),1))</f>
        <v>0.43368400000000001</v>
      </c>
      <c r="I186" s="36">
        <f>SUMIFS(Katsayilar!$C$2:$C$50,Katsayilar!$A$2:$A$50,"&lt;="&amp;DATE(YEAR(I184),MONTH(I184),1),Katsayilar!$B$2:$B$50,"&gt;="&amp;DATE(YEAR(I184),MONTH(I184),1))</f>
        <v>0.50979600000000003</v>
      </c>
      <c r="J186" s="36">
        <f>SUMIFS(Katsayilar!$C$2:$C$50,Katsayilar!$A$2:$A$50,"&lt;="&amp;DATE(YEAR(J184),MONTH(J184),1),Katsayilar!$B$2:$B$50,"&gt;="&amp;DATE(YEAR(J184),MONTH(J184),1))</f>
        <v>0.50979600000000003</v>
      </c>
      <c r="K186" s="36">
        <f>SUMIFS(Katsayilar!$C$2:$C$50,Katsayilar!$A$2:$A$50,"&lt;="&amp;DATE(YEAR(K184),MONTH(K184),1),Katsayilar!$B$2:$B$50,"&gt;="&amp;DATE(YEAR(K184),MONTH(K184),1))</f>
        <v>0.50979600000000003</v>
      </c>
      <c r="L186" s="36">
        <f>SUMIFS(Katsayilar!$C$2:$C$50,Katsayilar!$A$2:$A$50,"&lt;="&amp;DATE(YEAR(L184),MONTH(L184),1),Katsayilar!$B$2:$B$50,"&gt;="&amp;DATE(YEAR(L184),MONTH(L184),1))</f>
        <v>0.50979600000000003</v>
      </c>
      <c r="M186" s="36">
        <f>SUMIFS(Katsayilar!$C$2:$C$50,Katsayilar!$A$2:$A$50,"&lt;="&amp;DATE(YEAR(M184),MONTH(M184),1),Katsayilar!$B$2:$B$50,"&gt;="&amp;DATE(YEAR(M184),MONTH(M184),1))</f>
        <v>0.50979600000000003</v>
      </c>
      <c r="N186" s="37">
        <f>SUMIFS(Katsayilar!$C$2:$C$50,Katsayilar!$A$2:$A$50,"&lt;="&amp;DATE(YEAR(N184),MONTH(N184),1),Katsayilar!$B$2:$B$50,"&gt;="&amp;DATE(YEAR(N184),MONTH(N184),1))</f>
        <v>0.50979600000000003</v>
      </c>
      <c r="O186" s="36">
        <f>SUMIFS(Katsayilar!$C$2:$C$50,Katsayilar!$A$2:$A$50,"&lt;="&amp;DATE(YEAR(O184),MONTH(O184),1),Katsayilar!$B$2:$B$50,"&gt;="&amp;DATE(YEAR(O184),MONTH(O184),1))</f>
        <v>0.76087099999999996</v>
      </c>
      <c r="P186" s="36">
        <f>SUMIFS(Katsayilar!$C$2:$C$50,Katsayilar!$A$2:$A$50,"&lt;="&amp;DATE(YEAR(P184),MONTH(P184),1),Katsayilar!$B$2:$B$50,"&gt;="&amp;DATE(YEAR(P184),MONTH(P184),1))</f>
        <v>0.76087099999999996</v>
      </c>
      <c r="Q186" s="36">
        <f>SUMIFS(Katsayilar!$C$2:$C$50,Katsayilar!$A$2:$A$50,"&lt;="&amp;DATE(YEAR(Q184),MONTH(Q184),1),Katsayilar!$B$2:$B$50,"&gt;="&amp;DATE(YEAR(Q184),MONTH(Q184),1))</f>
        <v>0.76087099999999996</v>
      </c>
      <c r="R186" s="36">
        <f>SUMIFS(Katsayilar!$C$2:$C$50,Katsayilar!$A$2:$A$50,"&lt;="&amp;DATE(YEAR(R184),MONTH(R184),1),Katsayilar!$B$2:$B$50,"&gt;="&amp;DATE(YEAR(R184),MONTH(R184),1))</f>
        <v>0.76087099999999996</v>
      </c>
      <c r="S186" s="36">
        <f>SUMIFS(Katsayilar!$C$2:$C$50,Katsayilar!$A$2:$A$50,"&lt;="&amp;DATE(YEAR(S184),MONTH(S184),1),Katsayilar!$B$2:$B$50,"&gt;="&amp;DATE(YEAR(S184),MONTH(S184),1))</f>
        <v>0.76087099999999996</v>
      </c>
      <c r="T186" s="36">
        <f>SUMIFS(Katsayilar!$C$2:$C$50,Katsayilar!$A$2:$A$50,"&lt;="&amp;DATE(YEAR(T184),MONTH(T184),1),Katsayilar!$B$2:$B$50,"&gt;="&amp;DATE(YEAR(T184),MONTH(T184),1))</f>
        <v>0.76087099999999996</v>
      </c>
      <c r="U186" s="36">
        <f>SUMIFS(Katsayilar!$C$2:$C$50,Katsayilar!$A$2:$A$50,"&lt;="&amp;DATE(YEAR(U184),MONTH(U184),1),Katsayilar!$B$2:$B$50,"&gt;="&amp;DATE(YEAR(U184),MONTH(U184),1))</f>
        <v>0.90779600000000005</v>
      </c>
      <c r="V186" s="36">
        <f>SUMIFS(Katsayilar!$C$2:$C$50,Katsayilar!$A$2:$A$50,"&lt;="&amp;DATE(YEAR(V184),MONTH(V184),1),Katsayilar!$B$2:$B$50,"&gt;="&amp;DATE(YEAR(V184),MONTH(V184),1))</f>
        <v>0.90779600000000005</v>
      </c>
      <c r="W186" s="36">
        <f>SUMIFS(Katsayilar!$C$2:$C$50,Katsayilar!$A$2:$A$50,"&lt;="&amp;DATE(YEAR(W184),MONTH(W184),1),Katsayilar!$B$2:$B$50,"&gt;="&amp;DATE(YEAR(W184),MONTH(W184),1))</f>
        <v>0.90779600000000005</v>
      </c>
      <c r="X186" s="36">
        <f>SUMIFS(Katsayilar!$C$2:$C$50,Katsayilar!$A$2:$A$50,"&lt;="&amp;DATE(YEAR(X184),MONTH(X184),1),Katsayilar!$B$2:$B$50,"&gt;="&amp;DATE(YEAR(X184),MONTH(X184),1))</f>
        <v>0.90779600000000005</v>
      </c>
      <c r="Y186" s="36">
        <f>SUMIFS(Katsayilar!$C$2:$C$50,Katsayilar!$A$2:$A$50,"&lt;="&amp;DATE(YEAR(Y184),MONTH(Y184),1),Katsayilar!$B$2:$B$50,"&gt;="&amp;DATE(YEAR(Y184),MONTH(Y184),1))</f>
        <v>0.90779600000000005</v>
      </c>
      <c r="Z186" s="37">
        <f>SUMIFS(Katsayilar!$C$2:$C$50,Katsayilar!$A$2:$A$50,"&lt;="&amp;DATE(YEAR(Z184),MONTH(Z184),1),Katsayilar!$B$2:$B$50,"&gt;="&amp;DATE(YEAR(Z184),MONTH(Z184),1))</f>
        <v>0.90779600000000005</v>
      </c>
      <c r="AA186" s="35">
        <f>SUMIFS(Katsayilar!$C$2:$C$50,Katsayilar!$A$2:$A$50,"&lt;="&amp;DATE(YEAR(AA184),MONTH(AA184),1),Katsayilar!$B$2:$B$50,"&gt;="&amp;DATE(YEAR(AA184),MONTH(AA184),1))</f>
        <v>1.012556</v>
      </c>
      <c r="AB186" s="36">
        <f>SUMIFS(Katsayilar!$C$2:$C$50,Katsayilar!$A$2:$A$50,"&lt;="&amp;DATE(YEAR(AB184),MONTH(AB184),1),Katsayilar!$B$2:$B$50,"&gt;="&amp;DATE(YEAR(AB184),MONTH(AB184),1))</f>
        <v>1.012556</v>
      </c>
      <c r="AC186" s="36">
        <f>SUMIFS(Katsayilar!$C$2:$C$50,Katsayilar!$A$2:$A$50,"&lt;="&amp;DATE(YEAR(AC184),MONTH(AC184),1),Katsayilar!$B$2:$B$50,"&gt;="&amp;DATE(YEAR(AC184),MONTH(AC184),1))</f>
        <v>1.012556</v>
      </c>
      <c r="AD186" s="36">
        <f>SUMIFS(Katsayilar!$C$2:$C$50,Katsayilar!$A$2:$A$50,"&lt;="&amp;DATE(YEAR(AD184),MONTH(AD184),1),Katsayilar!$B$2:$B$50,"&gt;="&amp;DATE(YEAR(AD184),MONTH(AD184),1))</f>
        <v>1.012556</v>
      </c>
      <c r="AE186" s="36">
        <f>SUMIFS(Katsayilar!$C$2:$C$50,Katsayilar!$A$2:$A$50,"&lt;="&amp;DATE(YEAR(AE184),MONTH(AE184),1),Katsayilar!$B$2:$B$50,"&gt;="&amp;DATE(YEAR(AE184),MONTH(AE184),1))</f>
        <v>1.012556</v>
      </c>
      <c r="AF186" s="36">
        <f>SUMIFS(Katsayilar!$C$2:$C$50,Katsayilar!$A$2:$A$50,"&lt;="&amp;DATE(YEAR(AF184),MONTH(AF184),1),Katsayilar!$B$2:$B$50,"&gt;="&amp;DATE(YEAR(AF184),MONTH(AF184),1))</f>
        <v>1.012556</v>
      </c>
      <c r="AG186" s="36">
        <f>SUMIFS(Katsayilar!$C$2:$C$50,Katsayilar!$A$2:$A$50,"&lt;="&amp;DATE(YEAR(AG184),MONTH(AG184),1),Katsayilar!$B$2:$B$50,"&gt;="&amp;DATE(YEAR(AG184),MONTH(AG184),1))</f>
        <v>1.1702109999999999</v>
      </c>
      <c r="AH186" s="36">
        <f>SUMIFS(Katsayilar!$C$2:$C$50,Katsayilar!$A$2:$A$50,"&lt;="&amp;DATE(YEAR(AH184),MONTH(AH184),1),Katsayilar!$B$2:$B$50,"&gt;="&amp;DATE(YEAR(AH184),MONTH(AH184),1))</f>
        <v>1.1702109999999999</v>
      </c>
      <c r="AI186" s="36">
        <f>SUMIFS(Katsayilar!$C$2:$C$50,Katsayilar!$A$2:$A$50,"&lt;="&amp;DATE(YEAR(AI184),MONTH(AI184),1),Katsayilar!$B$2:$B$50,"&gt;="&amp;DATE(YEAR(AI184),MONTH(AI184),1))</f>
        <v>1.1702109999999999</v>
      </c>
      <c r="AJ186" s="36">
        <f>SUMIFS(Katsayilar!$C$2:$C$50,Katsayilar!$A$2:$A$50,"&lt;="&amp;DATE(YEAR(AJ184),MONTH(AJ184),1),Katsayilar!$B$2:$B$50,"&gt;="&amp;DATE(YEAR(AJ184),MONTH(AJ184),1))</f>
        <v>1.1702109999999999</v>
      </c>
      <c r="AK186" s="36">
        <f>SUMIFS(Katsayilar!$C$2:$C$50,Katsayilar!$A$2:$A$50,"&lt;="&amp;DATE(YEAR(AK184),MONTH(AK184),1),Katsayilar!$B$2:$B$50,"&gt;="&amp;DATE(YEAR(AK184),MONTH(AK184),1))</f>
        <v>1.1702109999999999</v>
      </c>
      <c r="AL186" s="36">
        <f>SUMIFS(Katsayilar!$C$2:$C$50,Katsayilar!$A$2:$A$50,"&lt;="&amp;DATE(YEAR(AL184),MONTH(AL184),1),Katsayilar!$B$2:$B$50,"&gt;="&amp;DATE(YEAR(AL184),MONTH(AL184),1))</f>
        <v>1.1702109999999999</v>
      </c>
      <c r="AM186" s="51"/>
    </row>
    <row r="187" spans="1:39" ht="15" customHeight="1" x14ac:dyDescent="0.25">
      <c r="A187" s="254"/>
      <c r="B187" s="214"/>
      <c r="C187" s="214"/>
      <c r="D187" s="53" t="s">
        <v>17</v>
      </c>
      <c r="E187" s="38">
        <f t="shared" ref="E187:AL187" si="334">IF(OR(E186="",E185=""),"",200*E186*E185)</f>
        <v>0</v>
      </c>
      <c r="F187" s="39">
        <f t="shared" si="334"/>
        <v>0</v>
      </c>
      <c r="G187" s="39">
        <f t="shared" si="334"/>
        <v>0</v>
      </c>
      <c r="H187" s="39">
        <f t="shared" si="334"/>
        <v>0</v>
      </c>
      <c r="I187" s="39">
        <f t="shared" si="334"/>
        <v>0</v>
      </c>
      <c r="J187" s="39">
        <f t="shared" si="334"/>
        <v>0</v>
      </c>
      <c r="K187" s="39">
        <f t="shared" si="334"/>
        <v>0</v>
      </c>
      <c r="L187" s="39">
        <f t="shared" si="334"/>
        <v>0</v>
      </c>
      <c r="M187" s="39">
        <f t="shared" si="334"/>
        <v>0</v>
      </c>
      <c r="N187" s="40">
        <f t="shared" si="334"/>
        <v>0</v>
      </c>
      <c r="O187" s="39">
        <f t="shared" si="334"/>
        <v>0</v>
      </c>
      <c r="P187" s="39">
        <f t="shared" si="334"/>
        <v>0</v>
      </c>
      <c r="Q187" s="39">
        <f t="shared" si="334"/>
        <v>0</v>
      </c>
      <c r="R187" s="39">
        <f t="shared" si="334"/>
        <v>0</v>
      </c>
      <c r="S187" s="39">
        <f t="shared" si="334"/>
        <v>0</v>
      </c>
      <c r="T187" s="39">
        <f t="shared" si="334"/>
        <v>0</v>
      </c>
      <c r="U187" s="39">
        <f t="shared" si="334"/>
        <v>0</v>
      </c>
      <c r="V187" s="39">
        <f t="shared" si="334"/>
        <v>0</v>
      </c>
      <c r="W187" s="39">
        <f t="shared" si="334"/>
        <v>0</v>
      </c>
      <c r="X187" s="39">
        <f t="shared" si="334"/>
        <v>0</v>
      </c>
      <c r="Y187" s="39">
        <f t="shared" si="334"/>
        <v>0</v>
      </c>
      <c r="Z187" s="40">
        <f t="shared" si="334"/>
        <v>0</v>
      </c>
      <c r="AA187" s="38">
        <f t="shared" si="334"/>
        <v>0</v>
      </c>
      <c r="AB187" s="39">
        <f t="shared" si="334"/>
        <v>0</v>
      </c>
      <c r="AC187" s="39">
        <f t="shared" si="334"/>
        <v>0</v>
      </c>
      <c r="AD187" s="39">
        <f t="shared" si="334"/>
        <v>0</v>
      </c>
      <c r="AE187" s="39">
        <f t="shared" si="334"/>
        <v>0</v>
      </c>
      <c r="AF187" s="39">
        <f t="shared" si="334"/>
        <v>0</v>
      </c>
      <c r="AG187" s="39">
        <f t="shared" si="334"/>
        <v>0</v>
      </c>
      <c r="AH187" s="39">
        <f t="shared" si="334"/>
        <v>0</v>
      </c>
      <c r="AI187" s="39">
        <f t="shared" si="334"/>
        <v>0</v>
      </c>
      <c r="AJ187" s="39">
        <f t="shared" si="334"/>
        <v>0</v>
      </c>
      <c r="AK187" s="39">
        <f t="shared" si="334"/>
        <v>0</v>
      </c>
      <c r="AL187" s="39">
        <f t="shared" si="334"/>
        <v>0</v>
      </c>
      <c r="AM187" s="51"/>
    </row>
    <row r="188" spans="1:39" ht="15" customHeight="1" x14ac:dyDescent="0.25">
      <c r="A188" s="254"/>
      <c r="B188" s="214"/>
      <c r="C188" s="214"/>
      <c r="D188" s="53" t="s">
        <v>51</v>
      </c>
      <c r="E188" s="38">
        <f>IF(E187="","",E187*Ayarlar!$B$4)</f>
        <v>0</v>
      </c>
      <c r="F188" s="39">
        <f>IF(F187="","",F187*Ayarlar!$B$4)</f>
        <v>0</v>
      </c>
      <c r="G188" s="39">
        <f>IF(G187="","",G187*Ayarlar!$B$4)</f>
        <v>0</v>
      </c>
      <c r="H188" s="39">
        <f>IF(H187="","",H187*Ayarlar!$B$4)</f>
        <v>0</v>
      </c>
      <c r="I188" s="39">
        <f>IF(I187="","",I187*Ayarlar!$B$4)</f>
        <v>0</v>
      </c>
      <c r="J188" s="39">
        <f>IF(J187="","",J187*Ayarlar!$B$4)</f>
        <v>0</v>
      </c>
      <c r="K188" s="39">
        <f>IF(K187="","",K187*Ayarlar!$B$4)</f>
        <v>0</v>
      </c>
      <c r="L188" s="39">
        <f>IF(L187="","",L187*Ayarlar!$B$4)</f>
        <v>0</v>
      </c>
      <c r="M188" s="39">
        <f>IF(M187="","",M187*Ayarlar!$B$4)</f>
        <v>0</v>
      </c>
      <c r="N188" s="40">
        <f>IF(N187="","",N187*Ayarlar!$B$4)</f>
        <v>0</v>
      </c>
      <c r="O188" s="39">
        <f>IF(O187="","",O187*Ayarlar!$B$4)</f>
        <v>0</v>
      </c>
      <c r="P188" s="39">
        <f>IF(P187="","",P187*Ayarlar!$B$4)</f>
        <v>0</v>
      </c>
      <c r="Q188" s="39">
        <f>IF(Q187="","",Q187*Ayarlar!$B$4)</f>
        <v>0</v>
      </c>
      <c r="R188" s="39">
        <f>IF(R187="","",R187*Ayarlar!$B$4)</f>
        <v>0</v>
      </c>
      <c r="S188" s="39">
        <f>IF(S187="","",S187*Ayarlar!$B$4)</f>
        <v>0</v>
      </c>
      <c r="T188" s="39">
        <f>IF(T187="","",T187*Ayarlar!$B$4)</f>
        <v>0</v>
      </c>
      <c r="U188" s="39">
        <f>IF(U187="","",U187*Ayarlar!$B$4)</f>
        <v>0</v>
      </c>
      <c r="V188" s="39">
        <f>IF(V187="","",V187*Ayarlar!$B$4)</f>
        <v>0</v>
      </c>
      <c r="W188" s="39">
        <f>IF(W187="","",W187*Ayarlar!$B$4)</f>
        <v>0</v>
      </c>
      <c r="X188" s="39">
        <f>IF(X187="","",X187*Ayarlar!$B$4)</f>
        <v>0</v>
      </c>
      <c r="Y188" s="39">
        <f>IF(Y187="","",Y187*Ayarlar!$B$4)</f>
        <v>0</v>
      </c>
      <c r="Z188" s="40">
        <f>IF(Z187="","",Z187*Ayarlar!$B$4)</f>
        <v>0</v>
      </c>
      <c r="AA188" s="38">
        <f>IF(AA187="","",AA187*Ayarlar!$B$4)</f>
        <v>0</v>
      </c>
      <c r="AB188" s="39">
        <f>IF(AB187="","",AB187*Ayarlar!$B$4)</f>
        <v>0</v>
      </c>
      <c r="AC188" s="39">
        <f>IF(AC187="","",AC187*Ayarlar!$B$4)</f>
        <v>0</v>
      </c>
      <c r="AD188" s="39">
        <f>IF(AD187="","",AD187*Ayarlar!$B$4)</f>
        <v>0</v>
      </c>
      <c r="AE188" s="39">
        <f>IF(AE187="","",AE187*Ayarlar!$B$4)</f>
        <v>0</v>
      </c>
      <c r="AF188" s="39">
        <f>IF(AF187="","",AF187*Ayarlar!$B$4)</f>
        <v>0</v>
      </c>
      <c r="AG188" s="39">
        <f>IF(AG187="","",AG187*Ayarlar!$B$4)</f>
        <v>0</v>
      </c>
      <c r="AH188" s="39">
        <f>IF(AH187="","",AH187*Ayarlar!$B$4)</f>
        <v>0</v>
      </c>
      <c r="AI188" s="39">
        <f>IF(AI187="","",AI187*Ayarlar!$B$4)</f>
        <v>0</v>
      </c>
      <c r="AJ188" s="39">
        <f>IF(AJ187="","",AJ187*Ayarlar!$B$4)</f>
        <v>0</v>
      </c>
      <c r="AK188" s="39">
        <f>IF(AK187="","",AK187*Ayarlar!$B$4)</f>
        <v>0</v>
      </c>
      <c r="AL188" s="39">
        <f>IF(AL187="","",AL187*Ayarlar!$B$4)</f>
        <v>0</v>
      </c>
      <c r="AM188" s="51"/>
    </row>
    <row r="189" spans="1:39" ht="15" customHeight="1" x14ac:dyDescent="0.25">
      <c r="A189" s="254"/>
      <c r="B189" s="214"/>
      <c r="C189" s="214"/>
      <c r="D189" s="53" t="s">
        <v>18</v>
      </c>
      <c r="E189" s="38">
        <f>IF(E187="","",E187*Ayarlar!$B$2)</f>
        <v>0</v>
      </c>
      <c r="F189" s="39">
        <f>IF(F187="","",F187*Ayarlar!$B$2)</f>
        <v>0</v>
      </c>
      <c r="G189" s="39">
        <f>IF(G187="","",G187*Ayarlar!$B$2)</f>
        <v>0</v>
      </c>
      <c r="H189" s="39">
        <f>IF(H187="","",H187*Ayarlar!$B$2)</f>
        <v>0</v>
      </c>
      <c r="I189" s="39">
        <f>IF(I187="","",I187*Ayarlar!$B$2)</f>
        <v>0</v>
      </c>
      <c r="J189" s="39">
        <f>IF(J187="","",J187*Ayarlar!$B$2)</f>
        <v>0</v>
      </c>
      <c r="K189" s="39">
        <f>IF(K187="","",K187*Ayarlar!$B$2)</f>
        <v>0</v>
      </c>
      <c r="L189" s="39">
        <f>IF(L187="","",L187*Ayarlar!$B$2)</f>
        <v>0</v>
      </c>
      <c r="M189" s="39">
        <f>IF(M187="","",M187*Ayarlar!$B$2)</f>
        <v>0</v>
      </c>
      <c r="N189" s="40">
        <f>IF(N187="","",N187*Ayarlar!$B$2)</f>
        <v>0</v>
      </c>
      <c r="O189" s="39">
        <f>IF(O187="","",O187*Ayarlar!$B$2)</f>
        <v>0</v>
      </c>
      <c r="P189" s="39">
        <f>IF(P187="","",P187*Ayarlar!$B$2)</f>
        <v>0</v>
      </c>
      <c r="Q189" s="39">
        <f>IF(Q187="","",Q187*Ayarlar!$B$2)</f>
        <v>0</v>
      </c>
      <c r="R189" s="39">
        <f>IF(R187="","",R187*Ayarlar!$B$2)</f>
        <v>0</v>
      </c>
      <c r="S189" s="39">
        <f>IF(S187="","",S187*Ayarlar!$B$2)</f>
        <v>0</v>
      </c>
      <c r="T189" s="39">
        <f>IF(T187="","",T187*Ayarlar!$B$2)</f>
        <v>0</v>
      </c>
      <c r="U189" s="39">
        <f>IF(U187="","",U187*Ayarlar!$B$2)</f>
        <v>0</v>
      </c>
      <c r="V189" s="39">
        <f>IF(V187="","",V187*Ayarlar!$B$2)</f>
        <v>0</v>
      </c>
      <c r="W189" s="39">
        <f>IF(W187="","",W187*Ayarlar!$B$2)</f>
        <v>0</v>
      </c>
      <c r="X189" s="39">
        <f>IF(X187="","",X187*Ayarlar!$B$2)</f>
        <v>0</v>
      </c>
      <c r="Y189" s="39">
        <f>IF(Y187="","",Y187*Ayarlar!$B$2)</f>
        <v>0</v>
      </c>
      <c r="Z189" s="40">
        <f>IF(Z187="","",Z187*Ayarlar!$B$2)</f>
        <v>0</v>
      </c>
      <c r="AA189" s="38">
        <f>IF(AA187="","",AA187*Ayarlar!$B$2)</f>
        <v>0</v>
      </c>
      <c r="AB189" s="39">
        <f>IF(AB187="","",AB187*Ayarlar!$B$2)</f>
        <v>0</v>
      </c>
      <c r="AC189" s="39">
        <f>IF(AC187="","",AC187*Ayarlar!$B$2)</f>
        <v>0</v>
      </c>
      <c r="AD189" s="39">
        <f>IF(AD187="","",AD187*Ayarlar!$B$2)</f>
        <v>0</v>
      </c>
      <c r="AE189" s="39">
        <f>IF(AE187="","",AE187*Ayarlar!$B$2)</f>
        <v>0</v>
      </c>
      <c r="AF189" s="39">
        <f>IF(AF187="","",AF187*Ayarlar!$B$2)</f>
        <v>0</v>
      </c>
      <c r="AG189" s="39">
        <f>IF(AG187="","",AG187*Ayarlar!$B$2)</f>
        <v>0</v>
      </c>
      <c r="AH189" s="39">
        <f>IF(AH187="","",AH187*Ayarlar!$B$2)</f>
        <v>0</v>
      </c>
      <c r="AI189" s="39">
        <f>IF(AI187="","",AI187*Ayarlar!$B$2)</f>
        <v>0</v>
      </c>
      <c r="AJ189" s="39">
        <f>IF(AJ187="","",AJ187*Ayarlar!$B$2)</f>
        <v>0</v>
      </c>
      <c r="AK189" s="39">
        <f>IF(AK187="","",AK187*Ayarlar!$B$2)</f>
        <v>0</v>
      </c>
      <c r="AL189" s="39">
        <f>IF(AL187="","",AL187*Ayarlar!$B$2)</f>
        <v>0</v>
      </c>
      <c r="AM189" s="51"/>
    </row>
    <row r="190" spans="1:39" ht="15" customHeight="1" x14ac:dyDescent="0.25">
      <c r="A190" s="254"/>
      <c r="B190" s="214"/>
      <c r="C190" s="214"/>
      <c r="D190" s="53" t="s">
        <v>9</v>
      </c>
      <c r="E190" s="38" t="str">
        <f>IF(D177="4/B",IFERROR(E187*Ayarlar!$B$3,""),"")</f>
        <v/>
      </c>
      <c r="F190" s="39" t="str">
        <f>IF(E177="4/B",IFERROR(F187*Ayarlar!$B$3,""),"")</f>
        <v/>
      </c>
      <c r="G190" s="39" t="str">
        <f>IF(F177="4/B",IFERROR(G187*Ayarlar!$B$3,""),"")</f>
        <v/>
      </c>
      <c r="H190" s="39" t="str">
        <f>IF(G177="4/B",IFERROR(H187*Ayarlar!$B$3,""),"")</f>
        <v/>
      </c>
      <c r="I190" s="39" t="str">
        <f>IF(H177="4/B",IFERROR(I187*Ayarlar!$B$3,""),"")</f>
        <v/>
      </c>
      <c r="J190" s="39" t="str">
        <f>IF(I177="4/B",IFERROR(J187*Ayarlar!$B$3,""),"")</f>
        <v/>
      </c>
      <c r="K190" s="39" t="str">
        <f>IF(J177="4/B",IFERROR(K187*Ayarlar!$B$3,""),"")</f>
        <v/>
      </c>
      <c r="L190" s="39" t="str">
        <f>IF(K177="4/B",IFERROR(L187*Ayarlar!$B$3,""),"")</f>
        <v/>
      </c>
      <c r="M190" s="39" t="str">
        <f>IF(L177="4/B",IFERROR(M187*Ayarlar!$B$3,""),"")</f>
        <v/>
      </c>
      <c r="N190" s="40" t="str">
        <f>IF(M177="4/B",IFERROR(N187*Ayarlar!$B$3,""),"")</f>
        <v/>
      </c>
      <c r="O190" s="39" t="str">
        <f>IF(N177="4/B",IFERROR(O187*Ayarlar!$B$3,""),"")</f>
        <v/>
      </c>
      <c r="P190" s="39" t="str">
        <f>IF(O177="4/B",IFERROR(P187*Ayarlar!$B$3,""),"")</f>
        <v/>
      </c>
      <c r="Q190" s="39" t="str">
        <f>IF(P177="4/B",IFERROR(Q187*Ayarlar!$B$3,""),"")</f>
        <v/>
      </c>
      <c r="R190" s="39" t="str">
        <f>IF(Q177="4/B",IFERROR(R187*Ayarlar!$B$3,""),"")</f>
        <v/>
      </c>
      <c r="S190" s="39" t="str">
        <f>IF(R177="4/B",IFERROR(S187*Ayarlar!$B$3,""),"")</f>
        <v/>
      </c>
      <c r="T190" s="39" t="str">
        <f>IF(S177="4/B",IFERROR(T187*Ayarlar!$B$3,""),"")</f>
        <v/>
      </c>
      <c r="U190" s="39" t="str">
        <f>IF(T177="4/B",IFERROR(U187*Ayarlar!$B$3,""),"")</f>
        <v/>
      </c>
      <c r="V190" s="39" t="str">
        <f>IF(U177="4/B",IFERROR(V187*Ayarlar!$B$3,""),"")</f>
        <v/>
      </c>
      <c r="W190" s="39" t="str">
        <f>IF(V177="4/B",IFERROR(W187*Ayarlar!$B$3,""),"")</f>
        <v/>
      </c>
      <c r="X190" s="39" t="str">
        <f>IF(W177="4/B",IFERROR(X187*Ayarlar!$B$3,""),"")</f>
        <v/>
      </c>
      <c r="Y190" s="39" t="str">
        <f>IF(X177="4/B",IFERROR(Y187*Ayarlar!$B$3,""),"")</f>
        <v/>
      </c>
      <c r="Z190" s="39" t="str">
        <f>IF(Y177="4/B",IFERROR(Z187*Ayarlar!$B$3,""),"")</f>
        <v/>
      </c>
      <c r="AA190" s="39" t="str">
        <f>IF(Z177="4/B",IFERROR(AA187*Ayarlar!$B$3,""),"")</f>
        <v/>
      </c>
      <c r="AB190" s="39" t="str">
        <f>IF(AA177="4/B",IFERROR(AB187*Ayarlar!$B$3,""),"")</f>
        <v/>
      </c>
      <c r="AC190" s="39" t="str">
        <f>IF(AB177="4/B",IFERROR(AC187*Ayarlar!$B$3,""),"")</f>
        <v/>
      </c>
      <c r="AD190" s="39" t="str">
        <f>IF(AC177="4/B",IFERROR(AD187*Ayarlar!$B$3,""),"")</f>
        <v/>
      </c>
      <c r="AE190" s="39" t="str">
        <f>IF(AD177="4/B",IFERROR(AE187*Ayarlar!$B$3,""),"")</f>
        <v/>
      </c>
      <c r="AF190" s="39" t="str">
        <f>IF(AE177="4/B",IFERROR(AF187*Ayarlar!$B$3,""),"")</f>
        <v/>
      </c>
      <c r="AG190" s="39" t="str">
        <f>IF(AF177="4/B",IFERROR(AG187*Ayarlar!$B$3,""),"")</f>
        <v/>
      </c>
      <c r="AH190" s="39" t="str">
        <f>IF(AG177="4/B",IFERROR(AH187*Ayarlar!$B$3,""),"")</f>
        <v/>
      </c>
      <c r="AI190" s="39" t="str">
        <f>IF(AH177="4/B",IFERROR(AI187*Ayarlar!$B$3,""),"")</f>
        <v/>
      </c>
      <c r="AJ190" s="39" t="str">
        <f>IF(AI177="4/B",IFERROR(AJ187*Ayarlar!$B$3,""),"")</f>
        <v/>
      </c>
      <c r="AK190" s="39" t="str">
        <f>IF(AJ177="4/B",IFERROR(AK187*Ayarlar!$B$3,""),"")</f>
        <v/>
      </c>
      <c r="AL190" s="39" t="str">
        <f>IF(AK177="4/B",IFERROR(AL187*Ayarlar!$B$3,""),"")</f>
        <v/>
      </c>
      <c r="AM190" s="51"/>
    </row>
    <row r="191" spans="1:39" ht="15" customHeight="1" x14ac:dyDescent="0.25">
      <c r="A191" s="254"/>
      <c r="B191" s="214"/>
      <c r="C191" s="214"/>
      <c r="D191" s="53" t="s">
        <v>19</v>
      </c>
      <c r="E191" s="38">
        <f t="shared" ref="E191:AL191" si="335">IF(E187="","",E187-E188-E189)</f>
        <v>0</v>
      </c>
      <c r="F191" s="39">
        <f t="shared" si="335"/>
        <v>0</v>
      </c>
      <c r="G191" s="39">
        <f t="shared" si="335"/>
        <v>0</v>
      </c>
      <c r="H191" s="39">
        <f t="shared" si="335"/>
        <v>0</v>
      </c>
      <c r="I191" s="39">
        <f t="shared" si="335"/>
        <v>0</v>
      </c>
      <c r="J191" s="39">
        <f t="shared" si="335"/>
        <v>0</v>
      </c>
      <c r="K191" s="39">
        <f t="shared" si="335"/>
        <v>0</v>
      </c>
      <c r="L191" s="39">
        <f t="shared" si="335"/>
        <v>0</v>
      </c>
      <c r="M191" s="39">
        <f t="shared" si="335"/>
        <v>0</v>
      </c>
      <c r="N191" s="40">
        <f t="shared" si="335"/>
        <v>0</v>
      </c>
      <c r="O191" s="39">
        <f t="shared" si="335"/>
        <v>0</v>
      </c>
      <c r="P191" s="39">
        <f t="shared" si="335"/>
        <v>0</v>
      </c>
      <c r="Q191" s="39">
        <f t="shared" si="335"/>
        <v>0</v>
      </c>
      <c r="R191" s="39">
        <f t="shared" si="335"/>
        <v>0</v>
      </c>
      <c r="S191" s="39">
        <f t="shared" si="335"/>
        <v>0</v>
      </c>
      <c r="T191" s="39">
        <f t="shared" si="335"/>
        <v>0</v>
      </c>
      <c r="U191" s="39">
        <f t="shared" si="335"/>
        <v>0</v>
      </c>
      <c r="V191" s="39">
        <f t="shared" si="335"/>
        <v>0</v>
      </c>
      <c r="W191" s="39">
        <f t="shared" si="335"/>
        <v>0</v>
      </c>
      <c r="X191" s="39">
        <f t="shared" si="335"/>
        <v>0</v>
      </c>
      <c r="Y191" s="39">
        <f t="shared" si="335"/>
        <v>0</v>
      </c>
      <c r="Z191" s="40">
        <f t="shared" si="335"/>
        <v>0</v>
      </c>
      <c r="AA191" s="38">
        <f t="shared" si="335"/>
        <v>0</v>
      </c>
      <c r="AB191" s="39">
        <f t="shared" si="335"/>
        <v>0</v>
      </c>
      <c r="AC191" s="39">
        <f t="shared" si="335"/>
        <v>0</v>
      </c>
      <c r="AD191" s="39">
        <f t="shared" si="335"/>
        <v>0</v>
      </c>
      <c r="AE191" s="39">
        <f t="shared" si="335"/>
        <v>0</v>
      </c>
      <c r="AF191" s="39">
        <f t="shared" si="335"/>
        <v>0</v>
      </c>
      <c r="AG191" s="39">
        <f t="shared" si="335"/>
        <v>0</v>
      </c>
      <c r="AH191" s="39">
        <f t="shared" si="335"/>
        <v>0</v>
      </c>
      <c r="AI191" s="39">
        <f t="shared" si="335"/>
        <v>0</v>
      </c>
      <c r="AJ191" s="39">
        <f t="shared" si="335"/>
        <v>0</v>
      </c>
      <c r="AK191" s="39">
        <f t="shared" si="335"/>
        <v>0</v>
      </c>
      <c r="AL191" s="39">
        <f t="shared" si="335"/>
        <v>0</v>
      </c>
      <c r="AM191" s="51"/>
    </row>
    <row r="192" spans="1:39" ht="15" customHeight="1" x14ac:dyDescent="0.25">
      <c r="A192" s="254"/>
      <c r="B192" s="214"/>
      <c r="C192" s="214"/>
      <c r="D192" s="53" t="s">
        <v>10</v>
      </c>
      <c r="E192" s="41">
        <f ca="1">IF(E184="","",Ayarlar!$B$1)</f>
        <v>46142</v>
      </c>
      <c r="F192" s="42">
        <f ca="1">IF(F184="","",Ayarlar!$B$1)</f>
        <v>46142</v>
      </c>
      <c r="G192" s="42">
        <f ca="1">IF(G184="","",Ayarlar!$B$1)</f>
        <v>46142</v>
      </c>
      <c r="H192" s="42">
        <f ca="1">IF(H184="","",Ayarlar!$B$1)</f>
        <v>46142</v>
      </c>
      <c r="I192" s="42">
        <f ca="1">IF(I184="","",Ayarlar!$B$1)</f>
        <v>46142</v>
      </c>
      <c r="J192" s="42">
        <f ca="1">IF(J184="","",Ayarlar!$B$1)</f>
        <v>46142</v>
      </c>
      <c r="K192" s="42">
        <f ca="1">IF(K184="","",Ayarlar!$B$1)</f>
        <v>46142</v>
      </c>
      <c r="L192" s="42">
        <f ca="1">IF(L184="","",Ayarlar!$B$1)</f>
        <v>46142</v>
      </c>
      <c r="M192" s="42">
        <f ca="1">IF(M184="","",Ayarlar!$B$1)</f>
        <v>46142</v>
      </c>
      <c r="N192" s="43">
        <f ca="1">IF(N184="","",Ayarlar!$B$1)</f>
        <v>46142</v>
      </c>
      <c r="O192" s="42">
        <f ca="1">IF(O184="","",Ayarlar!$B$1)</f>
        <v>46142</v>
      </c>
      <c r="P192" s="42">
        <f ca="1">IF(P184="","",Ayarlar!$B$1)</f>
        <v>46142</v>
      </c>
      <c r="Q192" s="42">
        <f ca="1">IF(Q184="","",Ayarlar!$B$1)</f>
        <v>46142</v>
      </c>
      <c r="R192" s="42">
        <f ca="1">IF(R184="","",Ayarlar!$B$1)</f>
        <v>46142</v>
      </c>
      <c r="S192" s="42">
        <f ca="1">IF(S184="","",Ayarlar!$B$1)</f>
        <v>46142</v>
      </c>
      <c r="T192" s="42">
        <f ca="1">IF(T184="","",Ayarlar!$B$1)</f>
        <v>46142</v>
      </c>
      <c r="U192" s="42">
        <f ca="1">IF(U184="","",Ayarlar!$B$1)</f>
        <v>46142</v>
      </c>
      <c r="V192" s="42">
        <f ca="1">IF(V184="","",Ayarlar!$B$1)</f>
        <v>46142</v>
      </c>
      <c r="W192" s="42">
        <f ca="1">IF(W184="","",Ayarlar!$B$1)</f>
        <v>46142</v>
      </c>
      <c r="X192" s="42">
        <f ca="1">IF(X184="","",Ayarlar!$B$1)</f>
        <v>46142</v>
      </c>
      <c r="Y192" s="42">
        <f ca="1">IF(Y184="","",Ayarlar!$B$1)</f>
        <v>46142</v>
      </c>
      <c r="Z192" s="43">
        <f ca="1">IF(Z184="","",Ayarlar!$B$1)</f>
        <v>46142</v>
      </c>
      <c r="AA192" s="41">
        <f ca="1">IF(AA184="","",Ayarlar!$B$1)</f>
        <v>46142</v>
      </c>
      <c r="AB192" s="42">
        <f ca="1">IF(AB184="","",Ayarlar!$B$1)</f>
        <v>46142</v>
      </c>
      <c r="AC192" s="42">
        <f ca="1">IF(AC184="","",Ayarlar!$B$1)</f>
        <v>46142</v>
      </c>
      <c r="AD192" s="42">
        <f ca="1">IF(AD184="","",Ayarlar!$B$1)</f>
        <v>46142</v>
      </c>
      <c r="AE192" s="42">
        <f ca="1">IF(AE184="","",Ayarlar!$B$1)</f>
        <v>46142</v>
      </c>
      <c r="AF192" s="42">
        <f ca="1">IF(AF184="","",Ayarlar!$B$1)</f>
        <v>46142</v>
      </c>
      <c r="AG192" s="42">
        <f ca="1">IF(AG184="","",Ayarlar!$B$1)</f>
        <v>46142</v>
      </c>
      <c r="AH192" s="42">
        <f ca="1">IF(AH184="","",Ayarlar!$B$1)</f>
        <v>46142</v>
      </c>
      <c r="AI192" s="42">
        <f ca="1">IF(AI184="","",Ayarlar!$B$1)</f>
        <v>46142</v>
      </c>
      <c r="AJ192" s="42">
        <f ca="1">IF(AJ184="","",Ayarlar!$B$1)</f>
        <v>46142</v>
      </c>
      <c r="AK192" s="42">
        <f ca="1">IF(AK184="","",Ayarlar!$B$1)</f>
        <v>46142</v>
      </c>
      <c r="AL192" s="42">
        <f ca="1">IF(AL184="","",Ayarlar!$B$1)</f>
        <v>46142</v>
      </c>
      <c r="AM192" s="51"/>
    </row>
    <row r="193" spans="1:39" ht="15" customHeight="1" x14ac:dyDescent="0.25">
      <c r="A193" s="254"/>
      <c r="B193" s="214"/>
      <c r="C193" s="214"/>
      <c r="D193" s="53" t="s">
        <v>11</v>
      </c>
      <c r="E193" s="41">
        <f t="shared" ref="E193:AL193" si="336">IF(E184="","",EOMONTH(E184,0))</f>
        <v>45016</v>
      </c>
      <c r="F193" s="42">
        <f t="shared" si="336"/>
        <v>45046</v>
      </c>
      <c r="G193" s="42">
        <f t="shared" si="336"/>
        <v>45077</v>
      </c>
      <c r="H193" s="42">
        <f t="shared" si="336"/>
        <v>45107</v>
      </c>
      <c r="I193" s="42">
        <f t="shared" si="336"/>
        <v>45138</v>
      </c>
      <c r="J193" s="42">
        <f t="shared" si="336"/>
        <v>45169</v>
      </c>
      <c r="K193" s="42">
        <f t="shared" si="336"/>
        <v>45199</v>
      </c>
      <c r="L193" s="42">
        <f t="shared" si="336"/>
        <v>45230</v>
      </c>
      <c r="M193" s="42">
        <f t="shared" si="336"/>
        <v>45260</v>
      </c>
      <c r="N193" s="43">
        <f t="shared" si="336"/>
        <v>45291</v>
      </c>
      <c r="O193" s="42">
        <f t="shared" si="336"/>
        <v>45322</v>
      </c>
      <c r="P193" s="42">
        <f t="shared" si="336"/>
        <v>45351</v>
      </c>
      <c r="Q193" s="42">
        <f t="shared" si="336"/>
        <v>45382</v>
      </c>
      <c r="R193" s="42">
        <f t="shared" si="336"/>
        <v>45412</v>
      </c>
      <c r="S193" s="42">
        <f t="shared" si="336"/>
        <v>45443</v>
      </c>
      <c r="T193" s="42">
        <f t="shared" si="336"/>
        <v>45473</v>
      </c>
      <c r="U193" s="42">
        <f t="shared" si="336"/>
        <v>45504</v>
      </c>
      <c r="V193" s="42">
        <f t="shared" si="336"/>
        <v>45535</v>
      </c>
      <c r="W193" s="42">
        <f t="shared" si="336"/>
        <v>45565</v>
      </c>
      <c r="X193" s="42">
        <f t="shared" si="336"/>
        <v>45596</v>
      </c>
      <c r="Y193" s="42">
        <f t="shared" si="336"/>
        <v>45626</v>
      </c>
      <c r="Z193" s="43">
        <f t="shared" si="336"/>
        <v>45657</v>
      </c>
      <c r="AA193" s="41">
        <f t="shared" si="336"/>
        <v>45688</v>
      </c>
      <c r="AB193" s="42">
        <f t="shared" si="336"/>
        <v>45716</v>
      </c>
      <c r="AC193" s="42">
        <f t="shared" si="336"/>
        <v>45747</v>
      </c>
      <c r="AD193" s="42">
        <f t="shared" si="336"/>
        <v>45777</v>
      </c>
      <c r="AE193" s="42">
        <f t="shared" si="336"/>
        <v>45808</v>
      </c>
      <c r="AF193" s="42">
        <f t="shared" si="336"/>
        <v>45838</v>
      </c>
      <c r="AG193" s="42">
        <f t="shared" si="336"/>
        <v>45869</v>
      </c>
      <c r="AH193" s="42">
        <f t="shared" si="336"/>
        <v>45900</v>
      </c>
      <c r="AI193" s="42">
        <f t="shared" si="336"/>
        <v>45930</v>
      </c>
      <c r="AJ193" s="42">
        <f t="shared" si="336"/>
        <v>45961</v>
      </c>
      <c r="AK193" s="42">
        <f t="shared" si="336"/>
        <v>45991</v>
      </c>
      <c r="AL193" s="42">
        <f t="shared" si="336"/>
        <v>46022</v>
      </c>
      <c r="AM193" s="51"/>
    </row>
    <row r="194" spans="1:39" ht="15" customHeight="1" x14ac:dyDescent="0.25">
      <c r="A194" s="254"/>
      <c r="B194" s="214"/>
      <c r="C194" s="214"/>
      <c r="D194" s="53" t="s">
        <v>12</v>
      </c>
      <c r="E194" s="44">
        <f t="shared" ref="E194:AL194" ca="1" si="337">IF(E192="","",MAX(0,MIN(E192,DATE(2024,6,1)) - E193))</f>
        <v>428</v>
      </c>
      <c r="F194">
        <f t="shared" ca="1" si="337"/>
        <v>398</v>
      </c>
      <c r="G194">
        <f t="shared" ca="1" si="337"/>
        <v>367</v>
      </c>
      <c r="H194">
        <f t="shared" ca="1" si="337"/>
        <v>337</v>
      </c>
      <c r="I194">
        <f t="shared" ca="1" si="337"/>
        <v>306</v>
      </c>
      <c r="J194">
        <f t="shared" ca="1" si="337"/>
        <v>275</v>
      </c>
      <c r="K194">
        <f t="shared" ca="1" si="337"/>
        <v>245</v>
      </c>
      <c r="L194">
        <f t="shared" ca="1" si="337"/>
        <v>214</v>
      </c>
      <c r="M194">
        <f t="shared" ca="1" si="337"/>
        <v>184</v>
      </c>
      <c r="N194" s="45">
        <f t="shared" ca="1" si="337"/>
        <v>153</v>
      </c>
      <c r="O194">
        <f t="shared" ca="1" si="337"/>
        <v>122</v>
      </c>
      <c r="P194">
        <f t="shared" ca="1" si="337"/>
        <v>93</v>
      </c>
      <c r="Q194">
        <f t="shared" ca="1" si="337"/>
        <v>62</v>
      </c>
      <c r="R194">
        <f t="shared" ca="1" si="337"/>
        <v>32</v>
      </c>
      <c r="S194">
        <f t="shared" ca="1" si="337"/>
        <v>1</v>
      </c>
      <c r="T194">
        <f t="shared" ca="1" si="337"/>
        <v>0</v>
      </c>
      <c r="U194">
        <f t="shared" ca="1" si="337"/>
        <v>0</v>
      </c>
      <c r="V194">
        <f t="shared" ca="1" si="337"/>
        <v>0</v>
      </c>
      <c r="W194">
        <f t="shared" ca="1" si="337"/>
        <v>0</v>
      </c>
      <c r="X194">
        <f t="shared" ca="1" si="337"/>
        <v>0</v>
      </c>
      <c r="Y194">
        <f t="shared" ca="1" si="337"/>
        <v>0</v>
      </c>
      <c r="Z194" s="45">
        <f t="shared" ca="1" si="337"/>
        <v>0</v>
      </c>
      <c r="AA194" s="44">
        <f t="shared" ca="1" si="337"/>
        <v>0</v>
      </c>
      <c r="AB194">
        <f t="shared" ca="1" si="337"/>
        <v>0</v>
      </c>
      <c r="AC194">
        <f t="shared" ca="1" si="337"/>
        <v>0</v>
      </c>
      <c r="AD194">
        <f t="shared" ca="1" si="337"/>
        <v>0</v>
      </c>
      <c r="AE194">
        <f t="shared" ca="1" si="337"/>
        <v>0</v>
      </c>
      <c r="AF194">
        <f t="shared" ca="1" si="337"/>
        <v>0</v>
      </c>
      <c r="AG194">
        <f t="shared" ca="1" si="337"/>
        <v>0</v>
      </c>
      <c r="AH194">
        <f t="shared" ca="1" si="337"/>
        <v>0</v>
      </c>
      <c r="AI194">
        <f t="shared" ca="1" si="337"/>
        <v>0</v>
      </c>
      <c r="AJ194">
        <f t="shared" ca="1" si="337"/>
        <v>0</v>
      </c>
      <c r="AK194">
        <f t="shared" ca="1" si="337"/>
        <v>0</v>
      </c>
      <c r="AL194">
        <f t="shared" ca="1" si="337"/>
        <v>0</v>
      </c>
      <c r="AM194" s="51"/>
    </row>
    <row r="195" spans="1:39" ht="15" customHeight="1" x14ac:dyDescent="0.25">
      <c r="A195" s="254"/>
      <c r="B195" s="214"/>
      <c r="C195" s="214"/>
      <c r="D195" s="53" t="s">
        <v>13</v>
      </c>
      <c r="E195" s="44">
        <f t="shared" ref="E195:AL195" ca="1" si="338">IF(E192="","",MAX(0,E192 - MAX(E193,DATE(2024,6,1))))</f>
        <v>698</v>
      </c>
      <c r="F195">
        <f t="shared" ca="1" si="338"/>
        <v>698</v>
      </c>
      <c r="G195">
        <f t="shared" ca="1" si="338"/>
        <v>698</v>
      </c>
      <c r="H195">
        <f t="shared" ca="1" si="338"/>
        <v>698</v>
      </c>
      <c r="I195">
        <f t="shared" ca="1" si="338"/>
        <v>698</v>
      </c>
      <c r="J195">
        <f t="shared" ca="1" si="338"/>
        <v>698</v>
      </c>
      <c r="K195">
        <f t="shared" ca="1" si="338"/>
        <v>698</v>
      </c>
      <c r="L195">
        <f t="shared" ca="1" si="338"/>
        <v>698</v>
      </c>
      <c r="M195">
        <f t="shared" ca="1" si="338"/>
        <v>698</v>
      </c>
      <c r="N195" s="45">
        <f t="shared" ca="1" si="338"/>
        <v>698</v>
      </c>
      <c r="O195">
        <f t="shared" ca="1" si="338"/>
        <v>698</v>
      </c>
      <c r="P195">
        <f t="shared" ca="1" si="338"/>
        <v>698</v>
      </c>
      <c r="Q195">
        <f t="shared" ca="1" si="338"/>
        <v>698</v>
      </c>
      <c r="R195">
        <f t="shared" ca="1" si="338"/>
        <v>698</v>
      </c>
      <c r="S195">
        <f t="shared" ca="1" si="338"/>
        <v>698</v>
      </c>
      <c r="T195">
        <f t="shared" ca="1" si="338"/>
        <v>669</v>
      </c>
      <c r="U195">
        <f t="shared" ca="1" si="338"/>
        <v>638</v>
      </c>
      <c r="V195">
        <f t="shared" ca="1" si="338"/>
        <v>607</v>
      </c>
      <c r="W195">
        <f t="shared" ca="1" si="338"/>
        <v>577</v>
      </c>
      <c r="X195">
        <f t="shared" ca="1" si="338"/>
        <v>546</v>
      </c>
      <c r="Y195">
        <f t="shared" ca="1" si="338"/>
        <v>516</v>
      </c>
      <c r="Z195" s="45">
        <f t="shared" ca="1" si="338"/>
        <v>485</v>
      </c>
      <c r="AA195" s="44">
        <f t="shared" ca="1" si="338"/>
        <v>454</v>
      </c>
      <c r="AB195">
        <f t="shared" ca="1" si="338"/>
        <v>426</v>
      </c>
      <c r="AC195">
        <f t="shared" ca="1" si="338"/>
        <v>395</v>
      </c>
      <c r="AD195">
        <f t="shared" ca="1" si="338"/>
        <v>365</v>
      </c>
      <c r="AE195">
        <f t="shared" ca="1" si="338"/>
        <v>334</v>
      </c>
      <c r="AF195">
        <f t="shared" ca="1" si="338"/>
        <v>304</v>
      </c>
      <c r="AG195">
        <f t="shared" ca="1" si="338"/>
        <v>273</v>
      </c>
      <c r="AH195">
        <f t="shared" ca="1" si="338"/>
        <v>242</v>
      </c>
      <c r="AI195">
        <f t="shared" ca="1" si="338"/>
        <v>212</v>
      </c>
      <c r="AJ195">
        <f t="shared" ca="1" si="338"/>
        <v>181</v>
      </c>
      <c r="AK195">
        <f t="shared" ca="1" si="338"/>
        <v>151</v>
      </c>
      <c r="AL195">
        <f t="shared" ca="1" si="338"/>
        <v>120</v>
      </c>
      <c r="AM195" s="51"/>
    </row>
    <row r="196" spans="1:39" ht="15" customHeight="1" x14ac:dyDescent="0.25">
      <c r="A196" s="254"/>
      <c r="B196" s="214"/>
      <c r="C196" s="214"/>
      <c r="D196" s="53" t="s">
        <v>14</v>
      </c>
      <c r="E196" s="46">
        <f t="shared" ref="E196:AL196" ca="1" si="339">IF(E192="","",0.09*E194/365+0.24*E195/365)</f>
        <v>0.56449315068493144</v>
      </c>
      <c r="F196" s="47">
        <f t="shared" ca="1" si="339"/>
        <v>0.55709589041095886</v>
      </c>
      <c r="G196" s="47">
        <f t="shared" ca="1" si="339"/>
        <v>0.54945205479452053</v>
      </c>
      <c r="H196" s="47">
        <f t="shared" ca="1" si="339"/>
        <v>0.54205479452054794</v>
      </c>
      <c r="I196" s="47">
        <f t="shared" ca="1" si="339"/>
        <v>0.5344109589041095</v>
      </c>
      <c r="J196" s="47">
        <f t="shared" ca="1" si="339"/>
        <v>0.52676712328767117</v>
      </c>
      <c r="K196" s="47">
        <f t="shared" ca="1" si="339"/>
        <v>0.51936986301369858</v>
      </c>
      <c r="L196" s="47">
        <f t="shared" ca="1" si="339"/>
        <v>0.51172602739726025</v>
      </c>
      <c r="M196" s="47">
        <f t="shared" ca="1" si="339"/>
        <v>0.50432876712328767</v>
      </c>
      <c r="N196" s="48">
        <f t="shared" ca="1" si="339"/>
        <v>0.49668493150684928</v>
      </c>
      <c r="O196" s="47">
        <f t="shared" ca="1" si="339"/>
        <v>0.48904109589041095</v>
      </c>
      <c r="P196" s="47">
        <f t="shared" ca="1" si="339"/>
        <v>0.48189041095890406</v>
      </c>
      <c r="Q196" s="47">
        <f t="shared" ca="1" si="339"/>
        <v>0.47424657534246573</v>
      </c>
      <c r="R196" s="47">
        <f t="shared" ca="1" si="339"/>
        <v>0.46684931506849314</v>
      </c>
      <c r="S196" s="47">
        <f t="shared" ca="1" si="339"/>
        <v>0.45920547945205475</v>
      </c>
      <c r="T196" s="47">
        <f t="shared" ca="1" si="339"/>
        <v>0.43989041095890413</v>
      </c>
      <c r="U196" s="47">
        <f t="shared" ca="1" si="339"/>
        <v>0.41950684931506849</v>
      </c>
      <c r="V196" s="47">
        <f t="shared" ca="1" si="339"/>
        <v>0.3991232876712329</v>
      </c>
      <c r="W196" s="47">
        <f t="shared" ca="1" si="339"/>
        <v>0.37939726027397258</v>
      </c>
      <c r="X196" s="47">
        <f t="shared" ca="1" si="339"/>
        <v>0.35901369863013699</v>
      </c>
      <c r="Y196" s="47">
        <f t="shared" ca="1" si="339"/>
        <v>0.33928767123287668</v>
      </c>
      <c r="Z196" s="48">
        <f t="shared" ca="1" si="339"/>
        <v>0.31890410958904108</v>
      </c>
      <c r="AA196" s="46">
        <f t="shared" ca="1" si="339"/>
        <v>0.29852054794520544</v>
      </c>
      <c r="AB196" s="47">
        <f t="shared" ca="1" si="339"/>
        <v>0.2801095890410959</v>
      </c>
      <c r="AC196" s="47">
        <f t="shared" ca="1" si="339"/>
        <v>0.25972602739726025</v>
      </c>
      <c r="AD196" s="47">
        <f t="shared" ca="1" si="339"/>
        <v>0.24</v>
      </c>
      <c r="AE196" s="47">
        <f t="shared" ca="1" si="339"/>
        <v>0.21961643835616437</v>
      </c>
      <c r="AF196" s="47">
        <f t="shared" ca="1" si="339"/>
        <v>0.19989041095890409</v>
      </c>
      <c r="AG196" s="47">
        <f t="shared" ca="1" si="339"/>
        <v>0.1795068493150685</v>
      </c>
      <c r="AH196" s="47">
        <f t="shared" ca="1" si="339"/>
        <v>0.15912328767123288</v>
      </c>
      <c r="AI196" s="47">
        <f t="shared" ca="1" si="339"/>
        <v>0.13939726027397259</v>
      </c>
      <c r="AJ196" s="47">
        <f t="shared" ca="1" si="339"/>
        <v>0.11901369863013699</v>
      </c>
      <c r="AK196" s="47">
        <f t="shared" ca="1" si="339"/>
        <v>9.9287671232876712E-2</v>
      </c>
      <c r="AL196" s="47">
        <f t="shared" ca="1" si="339"/>
        <v>7.8904109589041094E-2</v>
      </c>
      <c r="AM196" s="51"/>
    </row>
    <row r="197" spans="1:39" ht="15" customHeight="1" x14ac:dyDescent="0.25">
      <c r="A197" s="254"/>
      <c r="B197" s="214"/>
      <c r="C197" s="214"/>
      <c r="D197" s="53" t="s">
        <v>21</v>
      </c>
      <c r="E197" s="38">
        <f ca="1">IF(E$191="","",E191*E196)</f>
        <v>0</v>
      </c>
      <c r="F197" s="38">
        <f t="shared" ref="F197:AL197" ca="1" si="340">IF(F$191="","",F191*F196)</f>
        <v>0</v>
      </c>
      <c r="G197" s="38">
        <f t="shared" ca="1" si="340"/>
        <v>0</v>
      </c>
      <c r="H197" s="38">
        <f t="shared" ca="1" si="340"/>
        <v>0</v>
      </c>
      <c r="I197" s="38">
        <f t="shared" ca="1" si="340"/>
        <v>0</v>
      </c>
      <c r="J197" s="38">
        <f t="shared" ca="1" si="340"/>
        <v>0</v>
      </c>
      <c r="K197" s="38">
        <f t="shared" ca="1" si="340"/>
        <v>0</v>
      </c>
      <c r="L197" s="38">
        <f t="shared" ca="1" si="340"/>
        <v>0</v>
      </c>
      <c r="M197" s="38">
        <f t="shared" ca="1" si="340"/>
        <v>0</v>
      </c>
      <c r="N197" s="38">
        <f t="shared" ca="1" si="340"/>
        <v>0</v>
      </c>
      <c r="O197" s="38">
        <f t="shared" ca="1" si="340"/>
        <v>0</v>
      </c>
      <c r="P197" s="38">
        <f t="shared" ca="1" si="340"/>
        <v>0</v>
      </c>
      <c r="Q197" s="38">
        <f t="shared" ca="1" si="340"/>
        <v>0</v>
      </c>
      <c r="R197" s="38">
        <f t="shared" ca="1" si="340"/>
        <v>0</v>
      </c>
      <c r="S197" s="38">
        <f t="shared" ca="1" si="340"/>
        <v>0</v>
      </c>
      <c r="T197" s="38">
        <f t="shared" ca="1" si="340"/>
        <v>0</v>
      </c>
      <c r="U197" s="38">
        <f t="shared" ca="1" si="340"/>
        <v>0</v>
      </c>
      <c r="V197" s="38">
        <f t="shared" ca="1" si="340"/>
        <v>0</v>
      </c>
      <c r="W197" s="38">
        <f t="shared" ca="1" si="340"/>
        <v>0</v>
      </c>
      <c r="X197" s="38">
        <f t="shared" ca="1" si="340"/>
        <v>0</v>
      </c>
      <c r="Y197" s="38">
        <f t="shared" ca="1" si="340"/>
        <v>0</v>
      </c>
      <c r="Z197" s="38">
        <f t="shared" ca="1" si="340"/>
        <v>0</v>
      </c>
      <c r="AA197" s="38">
        <f t="shared" ca="1" si="340"/>
        <v>0</v>
      </c>
      <c r="AB197" s="38">
        <f t="shared" ca="1" si="340"/>
        <v>0</v>
      </c>
      <c r="AC197" s="38">
        <f t="shared" ca="1" si="340"/>
        <v>0</v>
      </c>
      <c r="AD197" s="38">
        <f t="shared" ca="1" si="340"/>
        <v>0</v>
      </c>
      <c r="AE197" s="38">
        <f t="shared" ca="1" si="340"/>
        <v>0</v>
      </c>
      <c r="AF197" s="38">
        <f t="shared" ca="1" si="340"/>
        <v>0</v>
      </c>
      <c r="AG197" s="38">
        <f t="shared" ca="1" si="340"/>
        <v>0</v>
      </c>
      <c r="AH197" s="38">
        <f t="shared" ca="1" si="340"/>
        <v>0</v>
      </c>
      <c r="AI197" s="38">
        <f t="shared" ca="1" si="340"/>
        <v>0</v>
      </c>
      <c r="AJ197" s="38">
        <f t="shared" ca="1" si="340"/>
        <v>0</v>
      </c>
      <c r="AK197" s="38">
        <f t="shared" ca="1" si="340"/>
        <v>0</v>
      </c>
      <c r="AL197" s="38">
        <f t="shared" ca="1" si="340"/>
        <v>0</v>
      </c>
      <c r="AM197" s="51"/>
    </row>
    <row r="198" spans="1:39" ht="15" customHeight="1" x14ac:dyDescent="0.25">
      <c r="A198" s="254"/>
      <c r="B198" s="214"/>
      <c r="C198" s="214"/>
      <c r="D198" s="53" t="s">
        <v>15</v>
      </c>
      <c r="E198" s="38">
        <f ca="1">IF(E187="","",E187+E197)</f>
        <v>0</v>
      </c>
      <c r="F198" s="39">
        <f ca="1">IF(F187="","",F187+F197)</f>
        <v>0</v>
      </c>
      <c r="G198" s="39">
        <f ca="1">IF(G187="","",G187+G197)</f>
        <v>0</v>
      </c>
      <c r="H198" s="39">
        <f t="shared" ref="H198" ca="1" si="341">IF(H187="","",H187+H197)</f>
        <v>0</v>
      </c>
      <c r="I198" s="39">
        <f t="shared" ref="I198" ca="1" si="342">IF(I187="","",I187+I197)</f>
        <v>0</v>
      </c>
      <c r="J198" s="39">
        <f t="shared" ref="J198" ca="1" si="343">IF(J187="","",J187+J197)</f>
        <v>0</v>
      </c>
      <c r="K198" s="39">
        <f t="shared" ref="K198" ca="1" si="344">IF(K187="","",K187+K197)</f>
        <v>0</v>
      </c>
      <c r="L198" s="39">
        <f t="shared" ref="L198" ca="1" si="345">IF(L187="","",L187+L197)</f>
        <v>0</v>
      </c>
      <c r="M198" s="39">
        <f t="shared" ref="M198" ca="1" si="346">IF(M187="","",M187+M197)</f>
        <v>0</v>
      </c>
      <c r="N198" s="40">
        <f t="shared" ref="N198" ca="1" si="347">IF(N187="","",N187+N197)</f>
        <v>0</v>
      </c>
      <c r="O198" s="39">
        <f t="shared" ref="O198" ca="1" si="348">IF(O187="","",O187+O197)</f>
        <v>0</v>
      </c>
      <c r="P198" s="39">
        <f t="shared" ref="P198" ca="1" si="349">IF(P187="","",P187+P197)</f>
        <v>0</v>
      </c>
      <c r="Q198" s="39">
        <f t="shared" ref="Q198" ca="1" si="350">IF(Q187="","",Q187+Q197)</f>
        <v>0</v>
      </c>
      <c r="R198" s="39">
        <f t="shared" ref="R198" ca="1" si="351">IF(R187="","",R187+R197)</f>
        <v>0</v>
      </c>
      <c r="S198" s="39">
        <f t="shared" ref="S198" ca="1" si="352">IF(S187="","",S187+S197)</f>
        <v>0</v>
      </c>
      <c r="T198" s="39">
        <f t="shared" ref="T198" ca="1" si="353">IF(T187="","",T187+T197)</f>
        <v>0</v>
      </c>
      <c r="U198" s="39">
        <f t="shared" ref="U198" ca="1" si="354">IF(U187="","",U187+U197)</f>
        <v>0</v>
      </c>
      <c r="V198" s="39">
        <f t="shared" ref="V198" ca="1" si="355">IF(V187="","",V187+V197)</f>
        <v>0</v>
      </c>
      <c r="W198" s="39">
        <f t="shared" ref="W198" ca="1" si="356">IF(W187="","",W187+W197)</f>
        <v>0</v>
      </c>
      <c r="X198" s="39">
        <f t="shared" ref="X198" ca="1" si="357">IF(X187="","",X187+X197)</f>
        <v>0</v>
      </c>
      <c r="Y198" s="39">
        <f t="shared" ref="Y198" ca="1" si="358">IF(Y187="","",Y187+Y197)</f>
        <v>0</v>
      </c>
      <c r="Z198" s="40">
        <f t="shared" ref="Z198" ca="1" si="359">IF(Z187="","",Z187+Z197)</f>
        <v>0</v>
      </c>
      <c r="AA198" s="38">
        <f t="shared" ref="AA198" ca="1" si="360">IF(AA187="","",AA187+AA197)</f>
        <v>0</v>
      </c>
      <c r="AB198" s="39">
        <f t="shared" ref="AB198" ca="1" si="361">IF(AB187="","",AB187+AB197)</f>
        <v>0</v>
      </c>
      <c r="AC198" s="39">
        <f t="shared" ref="AC198" ca="1" si="362">IF(AC187="","",AC187+AC197)</f>
        <v>0</v>
      </c>
      <c r="AD198" s="39">
        <f t="shared" ref="AD198" ca="1" si="363">IF(AD187="","",AD187+AD197)</f>
        <v>0</v>
      </c>
      <c r="AE198" s="39">
        <f t="shared" ref="AE198" ca="1" si="364">IF(AE187="","",AE187+AE197)</f>
        <v>0</v>
      </c>
      <c r="AF198" s="39">
        <f t="shared" ref="AF198" ca="1" si="365">IF(AF187="","",AF187+AF197)</f>
        <v>0</v>
      </c>
      <c r="AG198" s="39">
        <f t="shared" ref="AG198" ca="1" si="366">IF(AG187="","",AG187+AG197)</f>
        <v>0</v>
      </c>
      <c r="AH198" s="39">
        <f t="shared" ref="AH198" ca="1" si="367">IF(AH187="","",AH187+AH197)</f>
        <v>0</v>
      </c>
      <c r="AI198" s="39">
        <f t="shared" ref="AI198" ca="1" si="368">IF(AI187="","",AI187+AI197)</f>
        <v>0</v>
      </c>
      <c r="AJ198" s="39">
        <f t="shared" ref="AJ198" ca="1" si="369">IF(AJ187="","",AJ187+AJ197)</f>
        <v>0</v>
      </c>
      <c r="AK198" s="39">
        <f t="shared" ref="AK198" ca="1" si="370">IF(AK187="","",AK187+AK197)</f>
        <v>0</v>
      </c>
      <c r="AL198" s="39">
        <f t="shared" ref="AL198" ca="1" si="371">IF(AL187="","",AL187+AL197)</f>
        <v>0</v>
      </c>
      <c r="AM198" s="51"/>
    </row>
    <row r="199" spans="1:39" ht="15" customHeight="1" x14ac:dyDescent="0.25">
      <c r="A199" s="254"/>
      <c r="B199" s="214"/>
      <c r="C199" s="214"/>
      <c r="D199" s="53" t="s">
        <v>16</v>
      </c>
      <c r="E199" s="44">
        <f t="shared" ref="E199:AL199" ca="1" si="372">IF(E191="","",E191+E197)</f>
        <v>0</v>
      </c>
      <c r="F199">
        <f t="shared" ca="1" si="372"/>
        <v>0</v>
      </c>
      <c r="G199">
        <f t="shared" ca="1" si="372"/>
        <v>0</v>
      </c>
      <c r="H199">
        <f t="shared" ca="1" si="372"/>
        <v>0</v>
      </c>
      <c r="I199">
        <f t="shared" ca="1" si="372"/>
        <v>0</v>
      </c>
      <c r="J199">
        <f t="shared" ca="1" si="372"/>
        <v>0</v>
      </c>
      <c r="K199">
        <f t="shared" ca="1" si="372"/>
        <v>0</v>
      </c>
      <c r="L199">
        <f t="shared" ca="1" si="372"/>
        <v>0</v>
      </c>
      <c r="M199">
        <f t="shared" ca="1" si="372"/>
        <v>0</v>
      </c>
      <c r="N199" s="45">
        <f t="shared" ca="1" si="372"/>
        <v>0</v>
      </c>
      <c r="O199">
        <f t="shared" ca="1" si="372"/>
        <v>0</v>
      </c>
      <c r="P199">
        <f t="shared" ca="1" si="372"/>
        <v>0</v>
      </c>
      <c r="Q199">
        <f t="shared" ca="1" si="372"/>
        <v>0</v>
      </c>
      <c r="R199">
        <f t="shared" ca="1" si="372"/>
        <v>0</v>
      </c>
      <c r="S199">
        <f t="shared" ca="1" si="372"/>
        <v>0</v>
      </c>
      <c r="T199">
        <f t="shared" ca="1" si="372"/>
        <v>0</v>
      </c>
      <c r="U199">
        <f t="shared" ca="1" si="372"/>
        <v>0</v>
      </c>
      <c r="V199">
        <f t="shared" ca="1" si="372"/>
        <v>0</v>
      </c>
      <c r="W199">
        <f t="shared" ca="1" si="372"/>
        <v>0</v>
      </c>
      <c r="X199">
        <f t="shared" ca="1" si="372"/>
        <v>0</v>
      </c>
      <c r="Y199">
        <f t="shared" ca="1" si="372"/>
        <v>0</v>
      </c>
      <c r="Z199" s="45">
        <f t="shared" ca="1" si="372"/>
        <v>0</v>
      </c>
      <c r="AA199" s="44">
        <f t="shared" ca="1" si="372"/>
        <v>0</v>
      </c>
      <c r="AB199">
        <f t="shared" ca="1" si="372"/>
        <v>0</v>
      </c>
      <c r="AC199">
        <f t="shared" ca="1" si="372"/>
        <v>0</v>
      </c>
      <c r="AD199">
        <f t="shared" ca="1" si="372"/>
        <v>0</v>
      </c>
      <c r="AE199">
        <f t="shared" ca="1" si="372"/>
        <v>0</v>
      </c>
      <c r="AF199">
        <f t="shared" ca="1" si="372"/>
        <v>0</v>
      </c>
      <c r="AG199">
        <f t="shared" ca="1" si="372"/>
        <v>0</v>
      </c>
      <c r="AH199">
        <f t="shared" ca="1" si="372"/>
        <v>0</v>
      </c>
      <c r="AI199">
        <f t="shared" ca="1" si="372"/>
        <v>0</v>
      </c>
      <c r="AJ199">
        <f t="shared" ca="1" si="372"/>
        <v>0</v>
      </c>
      <c r="AK199">
        <f t="shared" ca="1" si="372"/>
        <v>0</v>
      </c>
      <c r="AL199">
        <f t="shared" ca="1" si="372"/>
        <v>0</v>
      </c>
      <c r="AM199" s="51"/>
    </row>
    <row r="200" spans="1:39" ht="15.75" customHeight="1" x14ac:dyDescent="0.25">
      <c r="A200" s="254"/>
      <c r="B200" s="214"/>
      <c r="C200" s="214"/>
      <c r="D200" s="50" t="s">
        <v>8</v>
      </c>
      <c r="E200" s="244">
        <f>SUMIFS(Katsayilar!$C$2:$C$50,Katsayilar!$A$2:$A$50,"&lt;="&amp;DATE(YEAR(E184),MONTH(E184),1),Katsayilar!$B$2:$B$50,"&gt;="&amp;DATE(YEAR(E184),MONTH(E184),1))</f>
        <v>0.43368400000000001</v>
      </c>
      <c r="F200" s="238"/>
      <c r="G200" s="238"/>
      <c r="H200" s="230"/>
      <c r="I200" s="231">
        <f>SUMIFS(Katsayilar!$C$2:$C$50,Katsayilar!$A$2:$A$50,"&lt;="&amp;DATE(YEAR(I184),MONTH(I184),1),Katsayilar!$B$2:$B$50,"&gt;="&amp;DATE(YEAR(I184),MONTH(I184),1))</f>
        <v>0.50979600000000003</v>
      </c>
      <c r="J200" s="238"/>
      <c r="K200" s="238"/>
      <c r="L200" s="238"/>
      <c r="M200" s="238"/>
      <c r="N200" s="239"/>
      <c r="O200" s="244">
        <f>SUMIFS(Katsayilar!$C$2:$C$50,Katsayilar!$A$2:$A$50,"&lt;="&amp;DATE(YEAR(O184),MONTH(O184),1),Katsayilar!$B$2:$B$50,"&gt;="&amp;DATE(YEAR(O184),MONTH(O184),1))</f>
        <v>0.76087099999999996</v>
      </c>
      <c r="P200" s="238"/>
      <c r="Q200" s="238"/>
      <c r="R200" s="238"/>
      <c r="S200" s="238"/>
      <c r="T200" s="230"/>
      <c r="U200" s="231">
        <f>SUMIFS(Katsayilar!$C$2:$C$50,Katsayilar!$A$2:$A$50,"&lt;="&amp;DATE(YEAR(U184),MONTH(U184),1),Katsayilar!$B$2:$B$50,"&gt;="&amp;DATE(YEAR(U184),MONTH(U184),1))</f>
        <v>0.90779600000000005</v>
      </c>
      <c r="V200" s="238"/>
      <c r="W200" s="238"/>
      <c r="X200" s="238"/>
      <c r="Y200" s="238"/>
      <c r="Z200" s="239"/>
      <c r="AA200" s="244">
        <f>SUMIFS(Katsayilar!$C$2:$C$50,Katsayilar!$A$2:$A$50,"&lt;="&amp;DATE(YEAR(AA184),MONTH(AA184),1),Katsayilar!$B$2:$B$50,"&gt;="&amp;DATE(YEAR(AA184),MONTH(AA184),1))</f>
        <v>1.012556</v>
      </c>
      <c r="AB200" s="238"/>
      <c r="AC200" s="238"/>
      <c r="AD200" s="238"/>
      <c r="AE200" s="238"/>
      <c r="AF200" s="230"/>
      <c r="AG200" s="231">
        <f>SUMIFS(Katsayilar!$C$2:$C$50,Katsayilar!$A$2:$A$50,"&lt;="&amp;DATE(YEAR(AG184),MONTH(AG184),1),Katsayilar!$B$2:$B$50,"&gt;="&amp;DATE(YEAR(AG184),MONTH(AG184),1))</f>
        <v>1.1702109999999999</v>
      </c>
      <c r="AH200" s="238"/>
      <c r="AI200" s="238"/>
      <c r="AJ200" s="238"/>
      <c r="AK200" s="238"/>
      <c r="AL200" s="239"/>
      <c r="AM200" s="51"/>
    </row>
    <row r="201" spans="1:39" ht="15.75" customHeight="1" x14ac:dyDescent="0.25">
      <c r="A201" s="254"/>
      <c r="B201" s="214"/>
      <c r="C201" s="214"/>
      <c r="D201" s="50" t="s">
        <v>17</v>
      </c>
      <c r="E201" s="240">
        <f>SUM(E187:H187)</f>
        <v>0</v>
      </c>
      <c r="F201" s="241"/>
      <c r="G201" s="241"/>
      <c r="H201" s="223"/>
      <c r="I201" s="242">
        <f>SUM(I187:N187)</f>
        <v>0</v>
      </c>
      <c r="J201" s="241"/>
      <c r="K201" s="241"/>
      <c r="L201" s="241"/>
      <c r="M201" s="241"/>
      <c r="N201" s="243"/>
      <c r="O201" s="240">
        <f t="shared" ref="O201:O205" si="373">SUM(O187:T187)</f>
        <v>0</v>
      </c>
      <c r="P201" s="241"/>
      <c r="Q201" s="241"/>
      <c r="R201" s="241"/>
      <c r="S201" s="241"/>
      <c r="T201" s="223"/>
      <c r="U201" s="242">
        <f t="shared" ref="U201:U205" si="374">SUM(U187:Z187)</f>
        <v>0</v>
      </c>
      <c r="V201" s="241"/>
      <c r="W201" s="241"/>
      <c r="X201" s="241"/>
      <c r="Y201" s="241"/>
      <c r="Z201" s="243"/>
      <c r="AA201" s="240">
        <f t="shared" ref="AA201:AA205" si="375">SUM(AA187:AF187)</f>
        <v>0</v>
      </c>
      <c r="AB201" s="241"/>
      <c r="AC201" s="241"/>
      <c r="AD201" s="241"/>
      <c r="AE201" s="241"/>
      <c r="AF201" s="223"/>
      <c r="AG201" s="242">
        <f t="shared" ref="AG201:AG205" si="376">SUM(AG187:AL187)</f>
        <v>0</v>
      </c>
      <c r="AH201" s="241"/>
      <c r="AI201" s="241"/>
      <c r="AJ201" s="241"/>
      <c r="AK201" s="241"/>
      <c r="AL201" s="243"/>
      <c r="AM201" s="49">
        <f>SUM(E201:AL201)</f>
        <v>0</v>
      </c>
    </row>
    <row r="202" spans="1:39" ht="15.75" customHeight="1" x14ac:dyDescent="0.25">
      <c r="A202" s="254"/>
      <c r="B202" s="214"/>
      <c r="C202" s="214"/>
      <c r="D202" s="50" t="s">
        <v>51</v>
      </c>
      <c r="E202" s="240">
        <f>SUM(E188:H188)</f>
        <v>0</v>
      </c>
      <c r="F202" s="241"/>
      <c r="G202" s="241"/>
      <c r="H202" s="223"/>
      <c r="I202" s="242">
        <f t="shared" ref="I202:I205" si="377">SUM(I188:N188)</f>
        <v>0</v>
      </c>
      <c r="J202" s="241"/>
      <c r="K202" s="241"/>
      <c r="L202" s="241"/>
      <c r="M202" s="241"/>
      <c r="N202" s="243"/>
      <c r="O202" s="240">
        <f t="shared" si="373"/>
        <v>0</v>
      </c>
      <c r="P202" s="241"/>
      <c r="Q202" s="241"/>
      <c r="R202" s="241"/>
      <c r="S202" s="241"/>
      <c r="T202" s="223"/>
      <c r="U202" s="242">
        <f t="shared" si="374"/>
        <v>0</v>
      </c>
      <c r="V202" s="241"/>
      <c r="W202" s="241"/>
      <c r="X202" s="241"/>
      <c r="Y202" s="241"/>
      <c r="Z202" s="243"/>
      <c r="AA202" s="240">
        <f t="shared" si="375"/>
        <v>0</v>
      </c>
      <c r="AB202" s="241"/>
      <c r="AC202" s="241"/>
      <c r="AD202" s="241"/>
      <c r="AE202" s="241"/>
      <c r="AF202" s="223"/>
      <c r="AG202" s="242">
        <f t="shared" si="376"/>
        <v>0</v>
      </c>
      <c r="AH202" s="241"/>
      <c r="AI202" s="241"/>
      <c r="AJ202" s="241"/>
      <c r="AK202" s="241"/>
      <c r="AL202" s="243"/>
      <c r="AM202" s="49">
        <f t="shared" ref="AM202:AM208" si="378">SUM(E202:AL202)</f>
        <v>0</v>
      </c>
    </row>
    <row r="203" spans="1:39" ht="15.75" customHeight="1" x14ac:dyDescent="0.25">
      <c r="A203" s="254"/>
      <c r="B203" s="214"/>
      <c r="C203" s="214"/>
      <c r="D203" s="50" t="s">
        <v>18</v>
      </c>
      <c r="E203" s="240">
        <f t="shared" ref="E203:E205" si="379">SUM(E189:H189)</f>
        <v>0</v>
      </c>
      <c r="F203" s="241"/>
      <c r="G203" s="241"/>
      <c r="H203" s="223"/>
      <c r="I203" s="242">
        <f t="shared" si="377"/>
        <v>0</v>
      </c>
      <c r="J203" s="241"/>
      <c r="K203" s="241"/>
      <c r="L203" s="241"/>
      <c r="M203" s="241"/>
      <c r="N203" s="243"/>
      <c r="O203" s="240">
        <f t="shared" si="373"/>
        <v>0</v>
      </c>
      <c r="P203" s="241"/>
      <c r="Q203" s="241"/>
      <c r="R203" s="241"/>
      <c r="S203" s="241"/>
      <c r="T203" s="223"/>
      <c r="U203" s="242">
        <f t="shared" si="374"/>
        <v>0</v>
      </c>
      <c r="V203" s="241"/>
      <c r="W203" s="241"/>
      <c r="X203" s="241"/>
      <c r="Y203" s="241"/>
      <c r="Z203" s="243"/>
      <c r="AA203" s="240">
        <f t="shared" si="375"/>
        <v>0</v>
      </c>
      <c r="AB203" s="241"/>
      <c r="AC203" s="241"/>
      <c r="AD203" s="241"/>
      <c r="AE203" s="241"/>
      <c r="AF203" s="223"/>
      <c r="AG203" s="242">
        <f t="shared" si="376"/>
        <v>0</v>
      </c>
      <c r="AH203" s="241"/>
      <c r="AI203" s="241"/>
      <c r="AJ203" s="241"/>
      <c r="AK203" s="241"/>
      <c r="AL203" s="243"/>
      <c r="AM203" s="49">
        <f t="shared" si="378"/>
        <v>0</v>
      </c>
    </row>
    <row r="204" spans="1:39" ht="15.75" customHeight="1" x14ac:dyDescent="0.25">
      <c r="A204" s="254"/>
      <c r="B204" s="214"/>
      <c r="C204" s="214"/>
      <c r="D204" s="50" t="s">
        <v>9</v>
      </c>
      <c r="E204" s="240">
        <f t="shared" si="379"/>
        <v>0</v>
      </c>
      <c r="F204" s="241"/>
      <c r="G204" s="241"/>
      <c r="H204" s="223"/>
      <c r="I204" s="242">
        <f t="shared" si="377"/>
        <v>0</v>
      </c>
      <c r="J204" s="241"/>
      <c r="K204" s="241"/>
      <c r="L204" s="241"/>
      <c r="M204" s="241"/>
      <c r="N204" s="243"/>
      <c r="O204" s="240">
        <f t="shared" si="373"/>
        <v>0</v>
      </c>
      <c r="P204" s="241"/>
      <c r="Q204" s="241"/>
      <c r="R204" s="241"/>
      <c r="S204" s="241"/>
      <c r="T204" s="223"/>
      <c r="U204" s="242">
        <f t="shared" si="374"/>
        <v>0</v>
      </c>
      <c r="V204" s="241"/>
      <c r="W204" s="241"/>
      <c r="X204" s="241"/>
      <c r="Y204" s="241"/>
      <c r="Z204" s="243"/>
      <c r="AA204" s="240">
        <f t="shared" si="375"/>
        <v>0</v>
      </c>
      <c r="AB204" s="241"/>
      <c r="AC204" s="241"/>
      <c r="AD204" s="241"/>
      <c r="AE204" s="241"/>
      <c r="AF204" s="223"/>
      <c r="AG204" s="242">
        <f t="shared" si="376"/>
        <v>0</v>
      </c>
      <c r="AH204" s="241"/>
      <c r="AI204" s="241"/>
      <c r="AJ204" s="241"/>
      <c r="AK204" s="241"/>
      <c r="AL204" s="243"/>
      <c r="AM204" s="49">
        <f t="shared" si="378"/>
        <v>0</v>
      </c>
    </row>
    <row r="205" spans="1:39" ht="15.75" customHeight="1" x14ac:dyDescent="0.25">
      <c r="A205" s="254"/>
      <c r="B205" s="214"/>
      <c r="C205" s="214"/>
      <c r="D205" s="50" t="s">
        <v>19</v>
      </c>
      <c r="E205" s="240">
        <f t="shared" si="379"/>
        <v>0</v>
      </c>
      <c r="F205" s="241"/>
      <c r="G205" s="241"/>
      <c r="H205" s="223"/>
      <c r="I205" s="242">
        <f t="shared" si="377"/>
        <v>0</v>
      </c>
      <c r="J205" s="241"/>
      <c r="K205" s="241"/>
      <c r="L205" s="241"/>
      <c r="M205" s="241"/>
      <c r="N205" s="243"/>
      <c r="O205" s="240">
        <f t="shared" si="373"/>
        <v>0</v>
      </c>
      <c r="P205" s="241"/>
      <c r="Q205" s="241"/>
      <c r="R205" s="241"/>
      <c r="S205" s="241"/>
      <c r="T205" s="223"/>
      <c r="U205" s="242">
        <f t="shared" si="374"/>
        <v>0</v>
      </c>
      <c r="V205" s="241"/>
      <c r="W205" s="241"/>
      <c r="X205" s="241"/>
      <c r="Y205" s="241"/>
      <c r="Z205" s="243"/>
      <c r="AA205" s="240">
        <f t="shared" si="375"/>
        <v>0</v>
      </c>
      <c r="AB205" s="241"/>
      <c r="AC205" s="241"/>
      <c r="AD205" s="241"/>
      <c r="AE205" s="241"/>
      <c r="AF205" s="223"/>
      <c r="AG205" s="242">
        <f t="shared" si="376"/>
        <v>0</v>
      </c>
      <c r="AH205" s="241"/>
      <c r="AI205" s="241"/>
      <c r="AJ205" s="241"/>
      <c r="AK205" s="241"/>
      <c r="AL205" s="243"/>
      <c r="AM205" s="49">
        <f t="shared" si="378"/>
        <v>0</v>
      </c>
    </row>
    <row r="206" spans="1:39" ht="15.75" customHeight="1" x14ac:dyDescent="0.25">
      <c r="A206" s="254"/>
      <c r="B206" s="214"/>
      <c r="C206" s="214"/>
      <c r="D206" s="50" t="s">
        <v>21</v>
      </c>
      <c r="E206" s="240">
        <f ca="1">SUM(E197:H197)</f>
        <v>0</v>
      </c>
      <c r="F206" s="241"/>
      <c r="G206" s="241"/>
      <c r="H206" s="223"/>
      <c r="I206" s="242">
        <f ca="1">SUM(I197:N197)</f>
        <v>0</v>
      </c>
      <c r="J206" s="241"/>
      <c r="K206" s="241"/>
      <c r="L206" s="241"/>
      <c r="M206" s="241"/>
      <c r="N206" s="243"/>
      <c r="O206" s="240">
        <f ca="1">SUM(O197:T197)</f>
        <v>0</v>
      </c>
      <c r="P206" s="241"/>
      <c r="Q206" s="241"/>
      <c r="R206" s="241"/>
      <c r="S206" s="241"/>
      <c r="T206" s="223"/>
      <c r="U206" s="242">
        <f ca="1">SUM(U197:Z197)</f>
        <v>0</v>
      </c>
      <c r="V206" s="241"/>
      <c r="W206" s="241"/>
      <c r="X206" s="241"/>
      <c r="Y206" s="241"/>
      <c r="Z206" s="243"/>
      <c r="AA206" s="240">
        <f ca="1">SUM(AA197:AF197)</f>
        <v>0</v>
      </c>
      <c r="AB206" s="241"/>
      <c r="AC206" s="241"/>
      <c r="AD206" s="241"/>
      <c r="AE206" s="241"/>
      <c r="AF206" s="223"/>
      <c r="AG206" s="242">
        <f ca="1">SUM(AG197:AL197)</f>
        <v>0</v>
      </c>
      <c r="AH206" s="241"/>
      <c r="AI206" s="241"/>
      <c r="AJ206" s="241"/>
      <c r="AK206" s="241"/>
      <c r="AL206" s="243"/>
      <c r="AM206" s="49">
        <f t="shared" ca="1" si="378"/>
        <v>0</v>
      </c>
    </row>
    <row r="207" spans="1:39" ht="15.75" customHeight="1" x14ac:dyDescent="0.25">
      <c r="A207" s="254"/>
      <c r="B207" s="214"/>
      <c r="C207" s="214"/>
      <c r="D207" s="50" t="s">
        <v>15</v>
      </c>
      <c r="E207" s="240">
        <f t="shared" ref="E207:E208" ca="1" si="380">SUM(E198:H198)</f>
        <v>0</v>
      </c>
      <c r="F207" s="241"/>
      <c r="G207" s="241"/>
      <c r="H207" s="223"/>
      <c r="I207" s="242">
        <f t="shared" ref="I207:I208" ca="1" si="381">SUM(I198:N198)</f>
        <v>0</v>
      </c>
      <c r="J207" s="241"/>
      <c r="K207" s="241"/>
      <c r="L207" s="241"/>
      <c r="M207" s="241"/>
      <c r="N207" s="243"/>
      <c r="O207" s="240">
        <f t="shared" ref="O207:O208" ca="1" si="382">SUM(O198:T198)</f>
        <v>0</v>
      </c>
      <c r="P207" s="241"/>
      <c r="Q207" s="241"/>
      <c r="R207" s="241"/>
      <c r="S207" s="241"/>
      <c r="T207" s="223"/>
      <c r="U207" s="242">
        <f t="shared" ref="U207:U208" ca="1" si="383">SUM(U198:Z198)</f>
        <v>0</v>
      </c>
      <c r="V207" s="241"/>
      <c r="W207" s="241"/>
      <c r="X207" s="241"/>
      <c r="Y207" s="241"/>
      <c r="Z207" s="243"/>
      <c r="AA207" s="240">
        <f t="shared" ref="AA207:AA208" ca="1" si="384">SUM(AA198:AF198)</f>
        <v>0</v>
      </c>
      <c r="AB207" s="241"/>
      <c r="AC207" s="241"/>
      <c r="AD207" s="241"/>
      <c r="AE207" s="241"/>
      <c r="AF207" s="223"/>
      <c r="AG207" s="242">
        <f t="shared" ref="AG207:AG208" ca="1" si="385">SUM(AG198:AL198)</f>
        <v>0</v>
      </c>
      <c r="AH207" s="241"/>
      <c r="AI207" s="241"/>
      <c r="AJ207" s="241"/>
      <c r="AK207" s="241"/>
      <c r="AL207" s="243"/>
      <c r="AM207" s="49">
        <f t="shared" ca="1" si="378"/>
        <v>0</v>
      </c>
    </row>
    <row r="208" spans="1:39" ht="15.75" customHeight="1" thickBot="1" x14ac:dyDescent="0.3">
      <c r="A208" s="255"/>
      <c r="B208" s="215"/>
      <c r="C208" s="215"/>
      <c r="D208" s="54" t="s">
        <v>16</v>
      </c>
      <c r="E208" s="245">
        <f t="shared" ca="1" si="380"/>
        <v>0</v>
      </c>
      <c r="F208" s="246"/>
      <c r="G208" s="246"/>
      <c r="H208" s="232"/>
      <c r="I208" s="247">
        <f t="shared" ca="1" si="381"/>
        <v>0</v>
      </c>
      <c r="J208" s="246"/>
      <c r="K208" s="246"/>
      <c r="L208" s="246"/>
      <c r="M208" s="246"/>
      <c r="N208" s="248"/>
      <c r="O208" s="245">
        <f t="shared" ca="1" si="382"/>
        <v>0</v>
      </c>
      <c r="P208" s="246"/>
      <c r="Q208" s="246"/>
      <c r="R208" s="246"/>
      <c r="S208" s="246"/>
      <c r="T208" s="232"/>
      <c r="U208" s="247">
        <f t="shared" ca="1" si="383"/>
        <v>0</v>
      </c>
      <c r="V208" s="246"/>
      <c r="W208" s="246"/>
      <c r="X208" s="246"/>
      <c r="Y208" s="246"/>
      <c r="Z208" s="248"/>
      <c r="AA208" s="245">
        <f t="shared" ca="1" si="384"/>
        <v>0</v>
      </c>
      <c r="AB208" s="246"/>
      <c r="AC208" s="246"/>
      <c r="AD208" s="246"/>
      <c r="AE208" s="246"/>
      <c r="AF208" s="232"/>
      <c r="AG208" s="247">
        <f t="shared" ca="1" si="385"/>
        <v>0</v>
      </c>
      <c r="AH208" s="246"/>
      <c r="AI208" s="246"/>
      <c r="AJ208" s="246"/>
      <c r="AK208" s="246"/>
      <c r="AL208" s="248"/>
      <c r="AM208" s="55">
        <f t="shared" ca="1" si="378"/>
        <v>0</v>
      </c>
    </row>
    <row r="209" spans="1:39" ht="4.5" customHeight="1" x14ac:dyDescent="0.25">
      <c r="A209" s="253">
        <v>9</v>
      </c>
      <c r="B209" s="213">
        <f>'VERİ GİRİŞİ'!B20</f>
        <v>0</v>
      </c>
      <c r="C209" s="213">
        <f>'VERİ GİRİŞİ'!C20</f>
        <v>0</v>
      </c>
      <c r="D209" s="61" t="s">
        <v>50</v>
      </c>
      <c r="E209" s="62">
        <v>45016</v>
      </c>
      <c r="F209" s="63">
        <v>45044</v>
      </c>
      <c r="G209" s="63">
        <v>45047</v>
      </c>
      <c r="H209" s="63">
        <v>45078</v>
      </c>
      <c r="I209" s="63">
        <v>45108</v>
      </c>
      <c r="J209" s="63">
        <v>45139</v>
      </c>
      <c r="K209" s="63">
        <v>45170</v>
      </c>
      <c r="L209" s="63">
        <v>45200</v>
      </c>
      <c r="M209" s="63">
        <v>45231</v>
      </c>
      <c r="N209" s="64">
        <v>45261</v>
      </c>
      <c r="O209" s="65">
        <v>45292</v>
      </c>
      <c r="P209" s="63">
        <v>45323</v>
      </c>
      <c r="Q209" s="63">
        <v>45352</v>
      </c>
      <c r="R209" s="63">
        <v>45383</v>
      </c>
      <c r="S209" s="63">
        <v>45413</v>
      </c>
      <c r="T209" s="63">
        <v>45444</v>
      </c>
      <c r="U209" s="63">
        <v>45474</v>
      </c>
      <c r="V209" s="63">
        <v>45505</v>
      </c>
      <c r="W209" s="63">
        <v>45536</v>
      </c>
      <c r="X209" s="63">
        <v>45566</v>
      </c>
      <c r="Y209" s="63">
        <v>45597</v>
      </c>
      <c r="Z209" s="64">
        <v>45627</v>
      </c>
      <c r="AA209" s="62">
        <v>45658</v>
      </c>
      <c r="AB209" s="63">
        <v>45689</v>
      </c>
      <c r="AC209" s="63">
        <v>45717</v>
      </c>
      <c r="AD209" s="63">
        <v>45748</v>
      </c>
      <c r="AE209" s="63">
        <v>45778</v>
      </c>
      <c r="AF209" s="63">
        <v>45809</v>
      </c>
      <c r="AG209" s="63">
        <v>45839</v>
      </c>
      <c r="AH209" s="63">
        <v>45870</v>
      </c>
      <c r="AI209" s="63">
        <v>45901</v>
      </c>
      <c r="AJ209" s="63">
        <v>45931</v>
      </c>
      <c r="AK209" s="63">
        <v>45962</v>
      </c>
      <c r="AL209" s="66">
        <v>45992</v>
      </c>
      <c r="AM209" s="67"/>
    </row>
    <row r="210" spans="1:39" x14ac:dyDescent="0.25">
      <c r="A210" s="254"/>
      <c r="B210" s="214"/>
      <c r="C210" s="214"/>
      <c r="D210" s="50" t="s">
        <v>20</v>
      </c>
      <c r="E210" s="79">
        <f>'VERİ GİRİŞİ'!E20</f>
        <v>0</v>
      </c>
      <c r="F210" s="79">
        <f>'VERİ GİRİŞİ'!F20</f>
        <v>0</v>
      </c>
      <c r="G210" s="79">
        <f>'VERİ GİRİŞİ'!G20</f>
        <v>0</v>
      </c>
      <c r="H210" s="79">
        <f>'VERİ GİRİŞİ'!H20</f>
        <v>0</v>
      </c>
      <c r="I210" s="79">
        <f>'VERİ GİRİŞİ'!I20</f>
        <v>0</v>
      </c>
      <c r="J210" s="79">
        <f>'VERİ GİRİŞİ'!J20</f>
        <v>0</v>
      </c>
      <c r="K210" s="79">
        <f>'VERİ GİRİŞİ'!K20</f>
        <v>0</v>
      </c>
      <c r="L210" s="79">
        <f>'VERİ GİRİŞİ'!L20</f>
        <v>0</v>
      </c>
      <c r="M210" s="79">
        <f>'VERİ GİRİŞİ'!M20</f>
        <v>0</v>
      </c>
      <c r="N210" s="79">
        <f>'VERİ GİRİŞİ'!N20</f>
        <v>0</v>
      </c>
      <c r="O210" s="79">
        <f>'VERİ GİRİŞİ'!O20</f>
        <v>0</v>
      </c>
      <c r="P210" s="79">
        <f>'VERİ GİRİŞİ'!P20</f>
        <v>0</v>
      </c>
      <c r="Q210" s="79">
        <f>'VERİ GİRİŞİ'!Q20</f>
        <v>0</v>
      </c>
      <c r="R210" s="79">
        <f>'VERİ GİRİŞİ'!R20</f>
        <v>0</v>
      </c>
      <c r="S210" s="79">
        <f>'VERİ GİRİŞİ'!S20</f>
        <v>0</v>
      </c>
      <c r="T210" s="79">
        <f>'VERİ GİRİŞİ'!T20</f>
        <v>0</v>
      </c>
      <c r="U210" s="79">
        <f>'VERİ GİRİŞİ'!U20</f>
        <v>0</v>
      </c>
      <c r="V210" s="79">
        <f>'VERİ GİRİŞİ'!V20</f>
        <v>0</v>
      </c>
      <c r="W210" s="79">
        <f>'VERİ GİRİŞİ'!W20</f>
        <v>0</v>
      </c>
      <c r="X210" s="79">
        <f>'VERİ GİRİŞİ'!X20</f>
        <v>0</v>
      </c>
      <c r="Y210" s="79">
        <f>'VERİ GİRİŞİ'!Y20</f>
        <v>0</v>
      </c>
      <c r="Z210" s="79">
        <f>'VERİ GİRİŞİ'!Z20</f>
        <v>0</v>
      </c>
      <c r="AA210" s="79">
        <f>'VERİ GİRİŞİ'!AA20</f>
        <v>0</v>
      </c>
      <c r="AB210" s="79">
        <f>'VERİ GİRİŞİ'!AB20</f>
        <v>0</v>
      </c>
      <c r="AC210" s="79">
        <f>'VERİ GİRİŞİ'!AC20</f>
        <v>0</v>
      </c>
      <c r="AD210" s="79">
        <f>'VERİ GİRİŞİ'!AD20</f>
        <v>0</v>
      </c>
      <c r="AE210" s="79">
        <f>'VERİ GİRİŞİ'!AE20</f>
        <v>0</v>
      </c>
      <c r="AF210" s="79">
        <f>'VERİ GİRİŞİ'!AF20</f>
        <v>0</v>
      </c>
      <c r="AG210" s="79">
        <f>'VERİ GİRİŞİ'!AG20</f>
        <v>0</v>
      </c>
      <c r="AH210" s="79">
        <f>'VERİ GİRİŞİ'!AH20</f>
        <v>0</v>
      </c>
      <c r="AI210" s="79">
        <f>'VERİ GİRİŞİ'!AI20</f>
        <v>0</v>
      </c>
      <c r="AJ210" s="79">
        <f>'VERİ GİRİŞİ'!AJ20</f>
        <v>0</v>
      </c>
      <c r="AK210" s="79">
        <f>'VERİ GİRİŞİ'!AK20</f>
        <v>0</v>
      </c>
      <c r="AL210" s="79">
        <f>'VERİ GİRİŞİ'!AL20</f>
        <v>0</v>
      </c>
      <c r="AM210" s="52"/>
    </row>
    <row r="211" spans="1:39" ht="15" customHeight="1" x14ac:dyDescent="0.25">
      <c r="A211" s="254"/>
      <c r="B211" s="214"/>
      <c r="C211" s="214"/>
      <c r="D211" s="53" t="s">
        <v>8</v>
      </c>
      <c r="E211" s="35">
        <f>SUMIFS(Katsayilar!$C$2:$C$50,Katsayilar!$A$2:$A$50,"&lt;="&amp;DATE(YEAR(E209),MONTH(E209),1),Katsayilar!$B$2:$B$50,"&gt;="&amp;DATE(YEAR(E209),MONTH(E209),1))</f>
        <v>0.43368400000000001</v>
      </c>
      <c r="F211" s="36">
        <f>SUMIFS(Katsayilar!$C$2:$C$50,Katsayilar!$A$2:$A$50,"&lt;="&amp;DATE(YEAR(F209),MONTH(F209),1),Katsayilar!$B$2:$B$50,"&gt;="&amp;DATE(YEAR(F209),MONTH(F209),1))</f>
        <v>0.43368400000000001</v>
      </c>
      <c r="G211" s="36">
        <f>SUMIFS(Katsayilar!$C$2:$C$50,Katsayilar!$A$2:$A$50,"&lt;="&amp;DATE(YEAR(G209),MONTH(G209),1),Katsayilar!$B$2:$B$50,"&gt;="&amp;DATE(YEAR(G209),MONTH(G209),1))</f>
        <v>0.43368400000000001</v>
      </c>
      <c r="H211" s="36">
        <f>SUMIFS(Katsayilar!$C$2:$C$50,Katsayilar!$A$2:$A$50,"&lt;="&amp;DATE(YEAR(H209),MONTH(H209),1),Katsayilar!$B$2:$B$50,"&gt;="&amp;DATE(YEAR(H209),MONTH(H209),1))</f>
        <v>0.43368400000000001</v>
      </c>
      <c r="I211" s="36">
        <f>SUMIFS(Katsayilar!$C$2:$C$50,Katsayilar!$A$2:$A$50,"&lt;="&amp;DATE(YEAR(I209),MONTH(I209),1),Katsayilar!$B$2:$B$50,"&gt;="&amp;DATE(YEAR(I209),MONTH(I209),1))</f>
        <v>0.50979600000000003</v>
      </c>
      <c r="J211" s="36">
        <f>SUMIFS(Katsayilar!$C$2:$C$50,Katsayilar!$A$2:$A$50,"&lt;="&amp;DATE(YEAR(J209),MONTH(J209),1),Katsayilar!$B$2:$B$50,"&gt;="&amp;DATE(YEAR(J209),MONTH(J209),1))</f>
        <v>0.50979600000000003</v>
      </c>
      <c r="K211" s="36">
        <f>SUMIFS(Katsayilar!$C$2:$C$50,Katsayilar!$A$2:$A$50,"&lt;="&amp;DATE(YEAR(K209),MONTH(K209),1),Katsayilar!$B$2:$B$50,"&gt;="&amp;DATE(YEAR(K209),MONTH(K209),1))</f>
        <v>0.50979600000000003</v>
      </c>
      <c r="L211" s="36">
        <f>SUMIFS(Katsayilar!$C$2:$C$50,Katsayilar!$A$2:$A$50,"&lt;="&amp;DATE(YEAR(L209),MONTH(L209),1),Katsayilar!$B$2:$B$50,"&gt;="&amp;DATE(YEAR(L209),MONTH(L209),1))</f>
        <v>0.50979600000000003</v>
      </c>
      <c r="M211" s="36">
        <f>SUMIFS(Katsayilar!$C$2:$C$50,Katsayilar!$A$2:$A$50,"&lt;="&amp;DATE(YEAR(M209),MONTH(M209),1),Katsayilar!$B$2:$B$50,"&gt;="&amp;DATE(YEAR(M209),MONTH(M209),1))</f>
        <v>0.50979600000000003</v>
      </c>
      <c r="N211" s="37">
        <f>SUMIFS(Katsayilar!$C$2:$C$50,Katsayilar!$A$2:$A$50,"&lt;="&amp;DATE(YEAR(N209),MONTH(N209),1),Katsayilar!$B$2:$B$50,"&gt;="&amp;DATE(YEAR(N209),MONTH(N209),1))</f>
        <v>0.50979600000000003</v>
      </c>
      <c r="O211" s="36">
        <f>SUMIFS(Katsayilar!$C$2:$C$50,Katsayilar!$A$2:$A$50,"&lt;="&amp;DATE(YEAR(O209),MONTH(O209),1),Katsayilar!$B$2:$B$50,"&gt;="&amp;DATE(YEAR(O209),MONTH(O209),1))</f>
        <v>0.76087099999999996</v>
      </c>
      <c r="P211" s="36">
        <f>SUMIFS(Katsayilar!$C$2:$C$50,Katsayilar!$A$2:$A$50,"&lt;="&amp;DATE(YEAR(P209),MONTH(P209),1),Katsayilar!$B$2:$B$50,"&gt;="&amp;DATE(YEAR(P209),MONTH(P209),1))</f>
        <v>0.76087099999999996</v>
      </c>
      <c r="Q211" s="36">
        <f>SUMIFS(Katsayilar!$C$2:$C$50,Katsayilar!$A$2:$A$50,"&lt;="&amp;DATE(YEAR(Q209),MONTH(Q209),1),Katsayilar!$B$2:$B$50,"&gt;="&amp;DATE(YEAR(Q209),MONTH(Q209),1))</f>
        <v>0.76087099999999996</v>
      </c>
      <c r="R211" s="36">
        <f>SUMIFS(Katsayilar!$C$2:$C$50,Katsayilar!$A$2:$A$50,"&lt;="&amp;DATE(YEAR(R209),MONTH(R209),1),Katsayilar!$B$2:$B$50,"&gt;="&amp;DATE(YEAR(R209),MONTH(R209),1))</f>
        <v>0.76087099999999996</v>
      </c>
      <c r="S211" s="36">
        <f>SUMIFS(Katsayilar!$C$2:$C$50,Katsayilar!$A$2:$A$50,"&lt;="&amp;DATE(YEAR(S209),MONTH(S209),1),Katsayilar!$B$2:$B$50,"&gt;="&amp;DATE(YEAR(S209),MONTH(S209),1))</f>
        <v>0.76087099999999996</v>
      </c>
      <c r="T211" s="36">
        <f>SUMIFS(Katsayilar!$C$2:$C$50,Katsayilar!$A$2:$A$50,"&lt;="&amp;DATE(YEAR(T209),MONTH(T209),1),Katsayilar!$B$2:$B$50,"&gt;="&amp;DATE(YEAR(T209),MONTH(T209),1))</f>
        <v>0.76087099999999996</v>
      </c>
      <c r="U211" s="36">
        <f>SUMIFS(Katsayilar!$C$2:$C$50,Katsayilar!$A$2:$A$50,"&lt;="&amp;DATE(YEAR(U209),MONTH(U209),1),Katsayilar!$B$2:$B$50,"&gt;="&amp;DATE(YEAR(U209),MONTH(U209),1))</f>
        <v>0.90779600000000005</v>
      </c>
      <c r="V211" s="36">
        <f>SUMIFS(Katsayilar!$C$2:$C$50,Katsayilar!$A$2:$A$50,"&lt;="&amp;DATE(YEAR(V209),MONTH(V209),1),Katsayilar!$B$2:$B$50,"&gt;="&amp;DATE(YEAR(V209),MONTH(V209),1))</f>
        <v>0.90779600000000005</v>
      </c>
      <c r="W211" s="36">
        <f>SUMIFS(Katsayilar!$C$2:$C$50,Katsayilar!$A$2:$A$50,"&lt;="&amp;DATE(YEAR(W209),MONTH(W209),1),Katsayilar!$B$2:$B$50,"&gt;="&amp;DATE(YEAR(W209),MONTH(W209),1))</f>
        <v>0.90779600000000005</v>
      </c>
      <c r="X211" s="36">
        <f>SUMIFS(Katsayilar!$C$2:$C$50,Katsayilar!$A$2:$A$50,"&lt;="&amp;DATE(YEAR(X209),MONTH(X209),1),Katsayilar!$B$2:$B$50,"&gt;="&amp;DATE(YEAR(X209),MONTH(X209),1))</f>
        <v>0.90779600000000005</v>
      </c>
      <c r="Y211" s="36">
        <f>SUMIFS(Katsayilar!$C$2:$C$50,Katsayilar!$A$2:$A$50,"&lt;="&amp;DATE(YEAR(Y209),MONTH(Y209),1),Katsayilar!$B$2:$B$50,"&gt;="&amp;DATE(YEAR(Y209),MONTH(Y209),1))</f>
        <v>0.90779600000000005</v>
      </c>
      <c r="Z211" s="37">
        <f>SUMIFS(Katsayilar!$C$2:$C$50,Katsayilar!$A$2:$A$50,"&lt;="&amp;DATE(YEAR(Z209),MONTH(Z209),1),Katsayilar!$B$2:$B$50,"&gt;="&amp;DATE(YEAR(Z209),MONTH(Z209),1))</f>
        <v>0.90779600000000005</v>
      </c>
      <c r="AA211" s="35">
        <f>SUMIFS(Katsayilar!$C$2:$C$50,Katsayilar!$A$2:$A$50,"&lt;="&amp;DATE(YEAR(AA209),MONTH(AA209),1),Katsayilar!$B$2:$B$50,"&gt;="&amp;DATE(YEAR(AA209),MONTH(AA209),1))</f>
        <v>1.012556</v>
      </c>
      <c r="AB211" s="36">
        <f>SUMIFS(Katsayilar!$C$2:$C$50,Katsayilar!$A$2:$A$50,"&lt;="&amp;DATE(YEAR(AB209),MONTH(AB209),1),Katsayilar!$B$2:$B$50,"&gt;="&amp;DATE(YEAR(AB209),MONTH(AB209),1))</f>
        <v>1.012556</v>
      </c>
      <c r="AC211" s="36">
        <f>SUMIFS(Katsayilar!$C$2:$C$50,Katsayilar!$A$2:$A$50,"&lt;="&amp;DATE(YEAR(AC209),MONTH(AC209),1),Katsayilar!$B$2:$B$50,"&gt;="&amp;DATE(YEAR(AC209),MONTH(AC209),1))</f>
        <v>1.012556</v>
      </c>
      <c r="AD211" s="36">
        <f>SUMIFS(Katsayilar!$C$2:$C$50,Katsayilar!$A$2:$A$50,"&lt;="&amp;DATE(YEAR(AD209),MONTH(AD209),1),Katsayilar!$B$2:$B$50,"&gt;="&amp;DATE(YEAR(AD209),MONTH(AD209),1))</f>
        <v>1.012556</v>
      </c>
      <c r="AE211" s="36">
        <f>SUMIFS(Katsayilar!$C$2:$C$50,Katsayilar!$A$2:$A$50,"&lt;="&amp;DATE(YEAR(AE209),MONTH(AE209),1),Katsayilar!$B$2:$B$50,"&gt;="&amp;DATE(YEAR(AE209),MONTH(AE209),1))</f>
        <v>1.012556</v>
      </c>
      <c r="AF211" s="36">
        <f>SUMIFS(Katsayilar!$C$2:$C$50,Katsayilar!$A$2:$A$50,"&lt;="&amp;DATE(YEAR(AF209),MONTH(AF209),1),Katsayilar!$B$2:$B$50,"&gt;="&amp;DATE(YEAR(AF209),MONTH(AF209),1))</f>
        <v>1.012556</v>
      </c>
      <c r="AG211" s="36">
        <f>SUMIFS(Katsayilar!$C$2:$C$50,Katsayilar!$A$2:$A$50,"&lt;="&amp;DATE(YEAR(AG209),MONTH(AG209),1),Katsayilar!$B$2:$B$50,"&gt;="&amp;DATE(YEAR(AG209),MONTH(AG209),1))</f>
        <v>1.1702109999999999</v>
      </c>
      <c r="AH211" s="36">
        <f>SUMIFS(Katsayilar!$C$2:$C$50,Katsayilar!$A$2:$A$50,"&lt;="&amp;DATE(YEAR(AH209),MONTH(AH209),1),Katsayilar!$B$2:$B$50,"&gt;="&amp;DATE(YEAR(AH209),MONTH(AH209),1))</f>
        <v>1.1702109999999999</v>
      </c>
      <c r="AI211" s="36">
        <f>SUMIFS(Katsayilar!$C$2:$C$50,Katsayilar!$A$2:$A$50,"&lt;="&amp;DATE(YEAR(AI209),MONTH(AI209),1),Katsayilar!$B$2:$B$50,"&gt;="&amp;DATE(YEAR(AI209),MONTH(AI209),1))</f>
        <v>1.1702109999999999</v>
      </c>
      <c r="AJ211" s="36">
        <f>SUMIFS(Katsayilar!$C$2:$C$50,Katsayilar!$A$2:$A$50,"&lt;="&amp;DATE(YEAR(AJ209),MONTH(AJ209),1),Katsayilar!$B$2:$B$50,"&gt;="&amp;DATE(YEAR(AJ209),MONTH(AJ209),1))</f>
        <v>1.1702109999999999</v>
      </c>
      <c r="AK211" s="36">
        <f>SUMIFS(Katsayilar!$C$2:$C$50,Katsayilar!$A$2:$A$50,"&lt;="&amp;DATE(YEAR(AK209),MONTH(AK209),1),Katsayilar!$B$2:$B$50,"&gt;="&amp;DATE(YEAR(AK209),MONTH(AK209),1))</f>
        <v>1.1702109999999999</v>
      </c>
      <c r="AL211" s="36">
        <f>SUMIFS(Katsayilar!$C$2:$C$50,Katsayilar!$A$2:$A$50,"&lt;="&amp;DATE(YEAR(AL209),MONTH(AL209),1),Katsayilar!$B$2:$B$50,"&gt;="&amp;DATE(YEAR(AL209),MONTH(AL209),1))</f>
        <v>1.1702109999999999</v>
      </c>
      <c r="AM211" s="51"/>
    </row>
    <row r="212" spans="1:39" ht="15" customHeight="1" x14ac:dyDescent="0.25">
      <c r="A212" s="254"/>
      <c r="B212" s="214"/>
      <c r="C212" s="214"/>
      <c r="D212" s="53" t="s">
        <v>17</v>
      </c>
      <c r="E212" s="38">
        <f t="shared" ref="E212:AL212" si="386">IF(OR(E211="",E210=""),"",200*E211*E210)</f>
        <v>0</v>
      </c>
      <c r="F212" s="39">
        <f t="shared" si="386"/>
        <v>0</v>
      </c>
      <c r="G212" s="39">
        <f t="shared" si="386"/>
        <v>0</v>
      </c>
      <c r="H212" s="39">
        <f t="shared" si="386"/>
        <v>0</v>
      </c>
      <c r="I212" s="39">
        <f t="shared" si="386"/>
        <v>0</v>
      </c>
      <c r="J212" s="39">
        <f t="shared" si="386"/>
        <v>0</v>
      </c>
      <c r="K212" s="39">
        <f t="shared" si="386"/>
        <v>0</v>
      </c>
      <c r="L212" s="39">
        <f t="shared" si="386"/>
        <v>0</v>
      </c>
      <c r="M212" s="39">
        <f t="shared" si="386"/>
        <v>0</v>
      </c>
      <c r="N212" s="40">
        <f t="shared" si="386"/>
        <v>0</v>
      </c>
      <c r="O212" s="39">
        <f t="shared" si="386"/>
        <v>0</v>
      </c>
      <c r="P212" s="39">
        <f t="shared" si="386"/>
        <v>0</v>
      </c>
      <c r="Q212" s="39">
        <f t="shared" si="386"/>
        <v>0</v>
      </c>
      <c r="R212" s="39">
        <f t="shared" si="386"/>
        <v>0</v>
      </c>
      <c r="S212" s="39">
        <f t="shared" si="386"/>
        <v>0</v>
      </c>
      <c r="T212" s="39">
        <f t="shared" si="386"/>
        <v>0</v>
      </c>
      <c r="U212" s="39">
        <f t="shared" si="386"/>
        <v>0</v>
      </c>
      <c r="V212" s="39">
        <f t="shared" si="386"/>
        <v>0</v>
      </c>
      <c r="W212" s="39">
        <f t="shared" si="386"/>
        <v>0</v>
      </c>
      <c r="X212" s="39">
        <f t="shared" si="386"/>
        <v>0</v>
      </c>
      <c r="Y212" s="39">
        <f t="shared" si="386"/>
        <v>0</v>
      </c>
      <c r="Z212" s="40">
        <f t="shared" si="386"/>
        <v>0</v>
      </c>
      <c r="AA212" s="38">
        <f t="shared" si="386"/>
        <v>0</v>
      </c>
      <c r="AB212" s="39">
        <f t="shared" si="386"/>
        <v>0</v>
      </c>
      <c r="AC212" s="39">
        <f t="shared" si="386"/>
        <v>0</v>
      </c>
      <c r="AD212" s="39">
        <f t="shared" si="386"/>
        <v>0</v>
      </c>
      <c r="AE212" s="39">
        <f t="shared" si="386"/>
        <v>0</v>
      </c>
      <c r="AF212" s="39">
        <f t="shared" si="386"/>
        <v>0</v>
      </c>
      <c r="AG212" s="39">
        <f t="shared" si="386"/>
        <v>0</v>
      </c>
      <c r="AH212" s="39">
        <f t="shared" si="386"/>
        <v>0</v>
      </c>
      <c r="AI212" s="39">
        <f t="shared" si="386"/>
        <v>0</v>
      </c>
      <c r="AJ212" s="39">
        <f t="shared" si="386"/>
        <v>0</v>
      </c>
      <c r="AK212" s="39">
        <f t="shared" si="386"/>
        <v>0</v>
      </c>
      <c r="AL212" s="39">
        <f t="shared" si="386"/>
        <v>0</v>
      </c>
      <c r="AM212" s="51"/>
    </row>
    <row r="213" spans="1:39" ht="15" customHeight="1" x14ac:dyDescent="0.25">
      <c r="A213" s="254"/>
      <c r="B213" s="214"/>
      <c r="C213" s="214"/>
      <c r="D213" s="53" t="s">
        <v>51</v>
      </c>
      <c r="E213" s="38">
        <f>IF(E212="","",E212*Ayarlar!$B$4)</f>
        <v>0</v>
      </c>
      <c r="F213" s="39">
        <f>IF(F212="","",F212*Ayarlar!$B$4)</f>
        <v>0</v>
      </c>
      <c r="G213" s="39">
        <f>IF(G212="","",G212*Ayarlar!$B$4)</f>
        <v>0</v>
      </c>
      <c r="H213" s="39">
        <f>IF(H212="","",H212*Ayarlar!$B$4)</f>
        <v>0</v>
      </c>
      <c r="I213" s="39">
        <f>IF(I212="","",I212*Ayarlar!$B$4)</f>
        <v>0</v>
      </c>
      <c r="J213" s="39">
        <f>IF(J212="","",J212*Ayarlar!$B$4)</f>
        <v>0</v>
      </c>
      <c r="K213" s="39">
        <f>IF(K212="","",K212*Ayarlar!$B$4)</f>
        <v>0</v>
      </c>
      <c r="L213" s="39">
        <f>IF(L212="","",L212*Ayarlar!$B$4)</f>
        <v>0</v>
      </c>
      <c r="M213" s="39">
        <f>IF(M212="","",M212*Ayarlar!$B$4)</f>
        <v>0</v>
      </c>
      <c r="N213" s="40">
        <f>IF(N212="","",N212*Ayarlar!$B$4)</f>
        <v>0</v>
      </c>
      <c r="O213" s="39">
        <f>IF(O212="","",O212*Ayarlar!$B$4)</f>
        <v>0</v>
      </c>
      <c r="P213" s="39">
        <f>IF(P212="","",P212*Ayarlar!$B$4)</f>
        <v>0</v>
      </c>
      <c r="Q213" s="39">
        <f>IF(Q212="","",Q212*Ayarlar!$B$4)</f>
        <v>0</v>
      </c>
      <c r="R213" s="39">
        <f>IF(R212="","",R212*Ayarlar!$B$4)</f>
        <v>0</v>
      </c>
      <c r="S213" s="39">
        <f>IF(S212="","",S212*Ayarlar!$B$4)</f>
        <v>0</v>
      </c>
      <c r="T213" s="39">
        <f>IF(T212="","",T212*Ayarlar!$B$4)</f>
        <v>0</v>
      </c>
      <c r="U213" s="39">
        <f>IF(U212="","",U212*Ayarlar!$B$4)</f>
        <v>0</v>
      </c>
      <c r="V213" s="39">
        <f>IF(V212="","",V212*Ayarlar!$B$4)</f>
        <v>0</v>
      </c>
      <c r="W213" s="39">
        <f>IF(W212="","",W212*Ayarlar!$B$4)</f>
        <v>0</v>
      </c>
      <c r="X213" s="39">
        <f>IF(X212="","",X212*Ayarlar!$B$4)</f>
        <v>0</v>
      </c>
      <c r="Y213" s="39">
        <f>IF(Y212="","",Y212*Ayarlar!$B$4)</f>
        <v>0</v>
      </c>
      <c r="Z213" s="40">
        <f>IF(Z212="","",Z212*Ayarlar!$B$4)</f>
        <v>0</v>
      </c>
      <c r="AA213" s="38">
        <f>IF(AA212="","",AA212*Ayarlar!$B$4)</f>
        <v>0</v>
      </c>
      <c r="AB213" s="39">
        <f>IF(AB212="","",AB212*Ayarlar!$B$4)</f>
        <v>0</v>
      </c>
      <c r="AC213" s="39">
        <f>IF(AC212="","",AC212*Ayarlar!$B$4)</f>
        <v>0</v>
      </c>
      <c r="AD213" s="39">
        <f>IF(AD212="","",AD212*Ayarlar!$B$4)</f>
        <v>0</v>
      </c>
      <c r="AE213" s="39">
        <f>IF(AE212="","",AE212*Ayarlar!$B$4)</f>
        <v>0</v>
      </c>
      <c r="AF213" s="39">
        <f>IF(AF212="","",AF212*Ayarlar!$B$4)</f>
        <v>0</v>
      </c>
      <c r="AG213" s="39">
        <f>IF(AG212="","",AG212*Ayarlar!$B$4)</f>
        <v>0</v>
      </c>
      <c r="AH213" s="39">
        <f>IF(AH212="","",AH212*Ayarlar!$B$4)</f>
        <v>0</v>
      </c>
      <c r="AI213" s="39">
        <f>IF(AI212="","",AI212*Ayarlar!$B$4)</f>
        <v>0</v>
      </c>
      <c r="AJ213" s="39">
        <f>IF(AJ212="","",AJ212*Ayarlar!$B$4)</f>
        <v>0</v>
      </c>
      <c r="AK213" s="39">
        <f>IF(AK212="","",AK212*Ayarlar!$B$4)</f>
        <v>0</v>
      </c>
      <c r="AL213" s="39">
        <f>IF(AL212="","",AL212*Ayarlar!$B$4)</f>
        <v>0</v>
      </c>
      <c r="AM213" s="51"/>
    </row>
    <row r="214" spans="1:39" ht="15" customHeight="1" x14ac:dyDescent="0.25">
      <c r="A214" s="254"/>
      <c r="B214" s="214"/>
      <c r="C214" s="214"/>
      <c r="D214" s="53" t="s">
        <v>18</v>
      </c>
      <c r="E214" s="38">
        <f>IF(E212="","",E212*Ayarlar!$B$2)</f>
        <v>0</v>
      </c>
      <c r="F214" s="39">
        <f>IF(F212="","",F212*Ayarlar!$B$2)</f>
        <v>0</v>
      </c>
      <c r="G214" s="39">
        <f>IF(G212="","",G212*Ayarlar!$B$2)</f>
        <v>0</v>
      </c>
      <c r="H214" s="39">
        <f>IF(H212="","",H212*Ayarlar!$B$2)</f>
        <v>0</v>
      </c>
      <c r="I214" s="39">
        <f>IF(I212="","",I212*Ayarlar!$B$2)</f>
        <v>0</v>
      </c>
      <c r="J214" s="39">
        <f>IF(J212="","",J212*Ayarlar!$B$2)</f>
        <v>0</v>
      </c>
      <c r="K214" s="39">
        <f>IF(K212="","",K212*Ayarlar!$B$2)</f>
        <v>0</v>
      </c>
      <c r="L214" s="39">
        <f>IF(L212="","",L212*Ayarlar!$B$2)</f>
        <v>0</v>
      </c>
      <c r="M214" s="39">
        <f>IF(M212="","",M212*Ayarlar!$B$2)</f>
        <v>0</v>
      </c>
      <c r="N214" s="40">
        <f>IF(N212="","",N212*Ayarlar!$B$2)</f>
        <v>0</v>
      </c>
      <c r="O214" s="39">
        <f>IF(O212="","",O212*Ayarlar!$B$2)</f>
        <v>0</v>
      </c>
      <c r="P214" s="39">
        <f>IF(P212="","",P212*Ayarlar!$B$2)</f>
        <v>0</v>
      </c>
      <c r="Q214" s="39">
        <f>IF(Q212="","",Q212*Ayarlar!$B$2)</f>
        <v>0</v>
      </c>
      <c r="R214" s="39">
        <f>IF(R212="","",R212*Ayarlar!$B$2)</f>
        <v>0</v>
      </c>
      <c r="S214" s="39">
        <f>IF(S212="","",S212*Ayarlar!$B$2)</f>
        <v>0</v>
      </c>
      <c r="T214" s="39">
        <f>IF(T212="","",T212*Ayarlar!$B$2)</f>
        <v>0</v>
      </c>
      <c r="U214" s="39">
        <f>IF(U212="","",U212*Ayarlar!$B$2)</f>
        <v>0</v>
      </c>
      <c r="V214" s="39">
        <f>IF(V212="","",V212*Ayarlar!$B$2)</f>
        <v>0</v>
      </c>
      <c r="W214" s="39">
        <f>IF(W212="","",W212*Ayarlar!$B$2)</f>
        <v>0</v>
      </c>
      <c r="X214" s="39">
        <f>IF(X212="","",X212*Ayarlar!$B$2)</f>
        <v>0</v>
      </c>
      <c r="Y214" s="39">
        <f>IF(Y212="","",Y212*Ayarlar!$B$2)</f>
        <v>0</v>
      </c>
      <c r="Z214" s="40">
        <f>IF(Z212="","",Z212*Ayarlar!$B$2)</f>
        <v>0</v>
      </c>
      <c r="AA214" s="38">
        <f>IF(AA212="","",AA212*Ayarlar!$B$2)</f>
        <v>0</v>
      </c>
      <c r="AB214" s="39">
        <f>IF(AB212="","",AB212*Ayarlar!$B$2)</f>
        <v>0</v>
      </c>
      <c r="AC214" s="39">
        <f>IF(AC212="","",AC212*Ayarlar!$B$2)</f>
        <v>0</v>
      </c>
      <c r="AD214" s="39">
        <f>IF(AD212="","",AD212*Ayarlar!$B$2)</f>
        <v>0</v>
      </c>
      <c r="AE214" s="39">
        <f>IF(AE212="","",AE212*Ayarlar!$B$2)</f>
        <v>0</v>
      </c>
      <c r="AF214" s="39">
        <f>IF(AF212="","",AF212*Ayarlar!$B$2)</f>
        <v>0</v>
      </c>
      <c r="AG214" s="39">
        <f>IF(AG212="","",AG212*Ayarlar!$B$2)</f>
        <v>0</v>
      </c>
      <c r="AH214" s="39">
        <f>IF(AH212="","",AH212*Ayarlar!$B$2)</f>
        <v>0</v>
      </c>
      <c r="AI214" s="39">
        <f>IF(AI212="","",AI212*Ayarlar!$B$2)</f>
        <v>0</v>
      </c>
      <c r="AJ214" s="39">
        <f>IF(AJ212="","",AJ212*Ayarlar!$B$2)</f>
        <v>0</v>
      </c>
      <c r="AK214" s="39">
        <f>IF(AK212="","",AK212*Ayarlar!$B$2)</f>
        <v>0</v>
      </c>
      <c r="AL214" s="39">
        <f>IF(AL212="","",AL212*Ayarlar!$B$2)</f>
        <v>0</v>
      </c>
      <c r="AM214" s="51"/>
    </row>
    <row r="215" spans="1:39" ht="15" customHeight="1" x14ac:dyDescent="0.25">
      <c r="A215" s="254"/>
      <c r="B215" s="214"/>
      <c r="C215" s="214"/>
      <c r="D215" s="53" t="s">
        <v>9</v>
      </c>
      <c r="E215" s="38" t="str">
        <f>IF(D202="4/B",IFERROR(E212*Ayarlar!$B$3,""),"")</f>
        <v/>
      </c>
      <c r="F215" s="39" t="str">
        <f>IF(E202="4/B",IFERROR(F212*Ayarlar!$B$3,""),"")</f>
        <v/>
      </c>
      <c r="G215" s="39" t="str">
        <f>IF(F202="4/B",IFERROR(G212*Ayarlar!$B$3,""),"")</f>
        <v/>
      </c>
      <c r="H215" s="39" t="str">
        <f>IF(G202="4/B",IFERROR(H212*Ayarlar!$B$3,""),"")</f>
        <v/>
      </c>
      <c r="I215" s="39" t="str">
        <f>IF(H202="4/B",IFERROR(I212*Ayarlar!$B$3,""),"")</f>
        <v/>
      </c>
      <c r="J215" s="39" t="str">
        <f>IF(I202="4/B",IFERROR(J212*Ayarlar!$B$3,""),"")</f>
        <v/>
      </c>
      <c r="K215" s="39" t="str">
        <f>IF(J202="4/B",IFERROR(K212*Ayarlar!$B$3,""),"")</f>
        <v/>
      </c>
      <c r="L215" s="39" t="str">
        <f>IF(K202="4/B",IFERROR(L212*Ayarlar!$B$3,""),"")</f>
        <v/>
      </c>
      <c r="M215" s="39" t="str">
        <f>IF(L202="4/B",IFERROR(M212*Ayarlar!$B$3,""),"")</f>
        <v/>
      </c>
      <c r="N215" s="40" t="str">
        <f>IF(M202="4/B",IFERROR(N212*Ayarlar!$B$3,""),"")</f>
        <v/>
      </c>
      <c r="O215" s="39" t="str">
        <f>IF(N202="4/B",IFERROR(O212*Ayarlar!$B$3,""),"")</f>
        <v/>
      </c>
      <c r="P215" s="39" t="str">
        <f>IF(O202="4/B",IFERROR(P212*Ayarlar!$B$3,""),"")</f>
        <v/>
      </c>
      <c r="Q215" s="39" t="str">
        <f>IF(P202="4/B",IFERROR(Q212*Ayarlar!$B$3,""),"")</f>
        <v/>
      </c>
      <c r="R215" s="39" t="str">
        <f>IF(Q202="4/B",IFERROR(R212*Ayarlar!$B$3,""),"")</f>
        <v/>
      </c>
      <c r="S215" s="39" t="str">
        <f>IF(R202="4/B",IFERROR(S212*Ayarlar!$B$3,""),"")</f>
        <v/>
      </c>
      <c r="T215" s="39" t="str">
        <f>IF(S202="4/B",IFERROR(T212*Ayarlar!$B$3,""),"")</f>
        <v/>
      </c>
      <c r="U215" s="39" t="str">
        <f>IF(T202="4/B",IFERROR(U212*Ayarlar!$B$3,""),"")</f>
        <v/>
      </c>
      <c r="V215" s="39" t="str">
        <f>IF(U202="4/B",IFERROR(V212*Ayarlar!$B$3,""),"")</f>
        <v/>
      </c>
      <c r="W215" s="39" t="str">
        <f>IF(V202="4/B",IFERROR(W212*Ayarlar!$B$3,""),"")</f>
        <v/>
      </c>
      <c r="X215" s="39" t="str">
        <f>IF(W202="4/B",IFERROR(X212*Ayarlar!$B$3,""),"")</f>
        <v/>
      </c>
      <c r="Y215" s="39" t="str">
        <f>IF(X202="4/B",IFERROR(Y212*Ayarlar!$B$3,""),"")</f>
        <v/>
      </c>
      <c r="Z215" s="39" t="str">
        <f>IF(Y202="4/B",IFERROR(Z212*Ayarlar!$B$3,""),"")</f>
        <v/>
      </c>
      <c r="AA215" s="39" t="str">
        <f>IF(Z202="4/B",IFERROR(AA212*Ayarlar!$B$3,""),"")</f>
        <v/>
      </c>
      <c r="AB215" s="39" t="str">
        <f>IF(AA202="4/B",IFERROR(AB212*Ayarlar!$B$3,""),"")</f>
        <v/>
      </c>
      <c r="AC215" s="39" t="str">
        <f>IF(AB202="4/B",IFERROR(AC212*Ayarlar!$B$3,""),"")</f>
        <v/>
      </c>
      <c r="AD215" s="39" t="str">
        <f>IF(AC202="4/B",IFERROR(AD212*Ayarlar!$B$3,""),"")</f>
        <v/>
      </c>
      <c r="AE215" s="39" t="str">
        <f>IF(AD202="4/B",IFERROR(AE212*Ayarlar!$B$3,""),"")</f>
        <v/>
      </c>
      <c r="AF215" s="39" t="str">
        <f>IF(AE202="4/B",IFERROR(AF212*Ayarlar!$B$3,""),"")</f>
        <v/>
      </c>
      <c r="AG215" s="39" t="str">
        <f>IF(AF202="4/B",IFERROR(AG212*Ayarlar!$B$3,""),"")</f>
        <v/>
      </c>
      <c r="AH215" s="39" t="str">
        <f>IF(AG202="4/B",IFERROR(AH212*Ayarlar!$B$3,""),"")</f>
        <v/>
      </c>
      <c r="AI215" s="39" t="str">
        <f>IF(AH202="4/B",IFERROR(AI212*Ayarlar!$B$3,""),"")</f>
        <v/>
      </c>
      <c r="AJ215" s="39" t="str">
        <f>IF(AI202="4/B",IFERROR(AJ212*Ayarlar!$B$3,""),"")</f>
        <v/>
      </c>
      <c r="AK215" s="39" t="str">
        <f>IF(AJ202="4/B",IFERROR(AK212*Ayarlar!$B$3,""),"")</f>
        <v/>
      </c>
      <c r="AL215" s="39" t="str">
        <f>IF(AK202="4/B",IFERROR(AL212*Ayarlar!$B$3,""),"")</f>
        <v/>
      </c>
      <c r="AM215" s="51"/>
    </row>
    <row r="216" spans="1:39" ht="15" customHeight="1" x14ac:dyDescent="0.25">
      <c r="A216" s="254"/>
      <c r="B216" s="214"/>
      <c r="C216" s="214"/>
      <c r="D216" s="53" t="s">
        <v>19</v>
      </c>
      <c r="E216" s="38">
        <f t="shared" ref="E216:AL216" si="387">IF(E212="","",E212-E213-E214)</f>
        <v>0</v>
      </c>
      <c r="F216" s="39">
        <f t="shared" si="387"/>
        <v>0</v>
      </c>
      <c r="G216" s="39">
        <f t="shared" si="387"/>
        <v>0</v>
      </c>
      <c r="H216" s="39">
        <f t="shared" si="387"/>
        <v>0</v>
      </c>
      <c r="I216" s="39">
        <f t="shared" si="387"/>
        <v>0</v>
      </c>
      <c r="J216" s="39">
        <f t="shared" si="387"/>
        <v>0</v>
      </c>
      <c r="K216" s="39">
        <f t="shared" si="387"/>
        <v>0</v>
      </c>
      <c r="L216" s="39">
        <f t="shared" si="387"/>
        <v>0</v>
      </c>
      <c r="M216" s="39">
        <f t="shared" si="387"/>
        <v>0</v>
      </c>
      <c r="N216" s="40">
        <f t="shared" si="387"/>
        <v>0</v>
      </c>
      <c r="O216" s="39">
        <f t="shared" si="387"/>
        <v>0</v>
      </c>
      <c r="P216" s="39">
        <f t="shared" si="387"/>
        <v>0</v>
      </c>
      <c r="Q216" s="39">
        <f t="shared" si="387"/>
        <v>0</v>
      </c>
      <c r="R216" s="39">
        <f t="shared" si="387"/>
        <v>0</v>
      </c>
      <c r="S216" s="39">
        <f t="shared" si="387"/>
        <v>0</v>
      </c>
      <c r="T216" s="39">
        <f t="shared" si="387"/>
        <v>0</v>
      </c>
      <c r="U216" s="39">
        <f t="shared" si="387"/>
        <v>0</v>
      </c>
      <c r="V216" s="39">
        <f t="shared" si="387"/>
        <v>0</v>
      </c>
      <c r="W216" s="39">
        <f t="shared" si="387"/>
        <v>0</v>
      </c>
      <c r="X216" s="39">
        <f t="shared" si="387"/>
        <v>0</v>
      </c>
      <c r="Y216" s="39">
        <f t="shared" si="387"/>
        <v>0</v>
      </c>
      <c r="Z216" s="40">
        <f t="shared" si="387"/>
        <v>0</v>
      </c>
      <c r="AA216" s="38">
        <f t="shared" si="387"/>
        <v>0</v>
      </c>
      <c r="AB216" s="39">
        <f t="shared" si="387"/>
        <v>0</v>
      </c>
      <c r="AC216" s="39">
        <f t="shared" si="387"/>
        <v>0</v>
      </c>
      <c r="AD216" s="39">
        <f t="shared" si="387"/>
        <v>0</v>
      </c>
      <c r="AE216" s="39">
        <f t="shared" si="387"/>
        <v>0</v>
      </c>
      <c r="AF216" s="39">
        <f t="shared" si="387"/>
        <v>0</v>
      </c>
      <c r="AG216" s="39">
        <f t="shared" si="387"/>
        <v>0</v>
      </c>
      <c r="AH216" s="39">
        <f t="shared" si="387"/>
        <v>0</v>
      </c>
      <c r="AI216" s="39">
        <f t="shared" si="387"/>
        <v>0</v>
      </c>
      <c r="AJ216" s="39">
        <f t="shared" si="387"/>
        <v>0</v>
      </c>
      <c r="AK216" s="39">
        <f t="shared" si="387"/>
        <v>0</v>
      </c>
      <c r="AL216" s="39">
        <f t="shared" si="387"/>
        <v>0</v>
      </c>
      <c r="AM216" s="51"/>
    </row>
    <row r="217" spans="1:39" ht="15" customHeight="1" x14ac:dyDescent="0.25">
      <c r="A217" s="254"/>
      <c r="B217" s="214"/>
      <c r="C217" s="214"/>
      <c r="D217" s="53" t="s">
        <v>10</v>
      </c>
      <c r="E217" s="41">
        <f ca="1">IF(E209="","",Ayarlar!$B$1)</f>
        <v>46142</v>
      </c>
      <c r="F217" s="42">
        <f ca="1">IF(F209="","",Ayarlar!$B$1)</f>
        <v>46142</v>
      </c>
      <c r="G217" s="42">
        <f ca="1">IF(G209="","",Ayarlar!$B$1)</f>
        <v>46142</v>
      </c>
      <c r="H217" s="42">
        <f ca="1">IF(H209="","",Ayarlar!$B$1)</f>
        <v>46142</v>
      </c>
      <c r="I217" s="42">
        <f ca="1">IF(I209="","",Ayarlar!$B$1)</f>
        <v>46142</v>
      </c>
      <c r="J217" s="42">
        <f ca="1">IF(J209="","",Ayarlar!$B$1)</f>
        <v>46142</v>
      </c>
      <c r="K217" s="42">
        <f ca="1">IF(K209="","",Ayarlar!$B$1)</f>
        <v>46142</v>
      </c>
      <c r="L217" s="42">
        <f ca="1">IF(L209="","",Ayarlar!$B$1)</f>
        <v>46142</v>
      </c>
      <c r="M217" s="42">
        <f ca="1">IF(M209="","",Ayarlar!$B$1)</f>
        <v>46142</v>
      </c>
      <c r="N217" s="43">
        <f ca="1">IF(N209="","",Ayarlar!$B$1)</f>
        <v>46142</v>
      </c>
      <c r="O217" s="42">
        <f ca="1">IF(O209="","",Ayarlar!$B$1)</f>
        <v>46142</v>
      </c>
      <c r="P217" s="42">
        <f ca="1">IF(P209="","",Ayarlar!$B$1)</f>
        <v>46142</v>
      </c>
      <c r="Q217" s="42">
        <f ca="1">IF(Q209="","",Ayarlar!$B$1)</f>
        <v>46142</v>
      </c>
      <c r="R217" s="42">
        <f ca="1">IF(R209="","",Ayarlar!$B$1)</f>
        <v>46142</v>
      </c>
      <c r="S217" s="42">
        <f ca="1">IF(S209="","",Ayarlar!$B$1)</f>
        <v>46142</v>
      </c>
      <c r="T217" s="42">
        <f ca="1">IF(T209="","",Ayarlar!$B$1)</f>
        <v>46142</v>
      </c>
      <c r="U217" s="42">
        <f ca="1">IF(U209="","",Ayarlar!$B$1)</f>
        <v>46142</v>
      </c>
      <c r="V217" s="42">
        <f ca="1">IF(V209="","",Ayarlar!$B$1)</f>
        <v>46142</v>
      </c>
      <c r="W217" s="42">
        <f ca="1">IF(W209="","",Ayarlar!$B$1)</f>
        <v>46142</v>
      </c>
      <c r="X217" s="42">
        <f ca="1">IF(X209="","",Ayarlar!$B$1)</f>
        <v>46142</v>
      </c>
      <c r="Y217" s="42">
        <f ca="1">IF(Y209="","",Ayarlar!$B$1)</f>
        <v>46142</v>
      </c>
      <c r="Z217" s="43">
        <f ca="1">IF(Z209="","",Ayarlar!$B$1)</f>
        <v>46142</v>
      </c>
      <c r="AA217" s="41">
        <f ca="1">IF(AA209="","",Ayarlar!$B$1)</f>
        <v>46142</v>
      </c>
      <c r="AB217" s="42">
        <f ca="1">IF(AB209="","",Ayarlar!$B$1)</f>
        <v>46142</v>
      </c>
      <c r="AC217" s="42">
        <f ca="1">IF(AC209="","",Ayarlar!$B$1)</f>
        <v>46142</v>
      </c>
      <c r="AD217" s="42">
        <f ca="1">IF(AD209="","",Ayarlar!$B$1)</f>
        <v>46142</v>
      </c>
      <c r="AE217" s="42">
        <f ca="1">IF(AE209="","",Ayarlar!$B$1)</f>
        <v>46142</v>
      </c>
      <c r="AF217" s="42">
        <f ca="1">IF(AF209="","",Ayarlar!$B$1)</f>
        <v>46142</v>
      </c>
      <c r="AG217" s="42">
        <f ca="1">IF(AG209="","",Ayarlar!$B$1)</f>
        <v>46142</v>
      </c>
      <c r="AH217" s="42">
        <f ca="1">IF(AH209="","",Ayarlar!$B$1)</f>
        <v>46142</v>
      </c>
      <c r="AI217" s="42">
        <f ca="1">IF(AI209="","",Ayarlar!$B$1)</f>
        <v>46142</v>
      </c>
      <c r="AJ217" s="42">
        <f ca="1">IF(AJ209="","",Ayarlar!$B$1)</f>
        <v>46142</v>
      </c>
      <c r="AK217" s="42">
        <f ca="1">IF(AK209="","",Ayarlar!$B$1)</f>
        <v>46142</v>
      </c>
      <c r="AL217" s="42">
        <f ca="1">IF(AL209="","",Ayarlar!$B$1)</f>
        <v>46142</v>
      </c>
      <c r="AM217" s="51"/>
    </row>
    <row r="218" spans="1:39" ht="15" customHeight="1" x14ac:dyDescent="0.25">
      <c r="A218" s="254"/>
      <c r="B218" s="214"/>
      <c r="C218" s="214"/>
      <c r="D218" s="53" t="s">
        <v>11</v>
      </c>
      <c r="E218" s="41">
        <f t="shared" ref="E218:AL218" si="388">IF(E209="","",EOMONTH(E209,0))</f>
        <v>45016</v>
      </c>
      <c r="F218" s="42">
        <f t="shared" si="388"/>
        <v>45046</v>
      </c>
      <c r="G218" s="42">
        <f t="shared" si="388"/>
        <v>45077</v>
      </c>
      <c r="H218" s="42">
        <f t="shared" si="388"/>
        <v>45107</v>
      </c>
      <c r="I218" s="42">
        <f t="shared" si="388"/>
        <v>45138</v>
      </c>
      <c r="J218" s="42">
        <f t="shared" si="388"/>
        <v>45169</v>
      </c>
      <c r="K218" s="42">
        <f t="shared" si="388"/>
        <v>45199</v>
      </c>
      <c r="L218" s="42">
        <f t="shared" si="388"/>
        <v>45230</v>
      </c>
      <c r="M218" s="42">
        <f t="shared" si="388"/>
        <v>45260</v>
      </c>
      <c r="N218" s="43">
        <f t="shared" si="388"/>
        <v>45291</v>
      </c>
      <c r="O218" s="42">
        <f t="shared" si="388"/>
        <v>45322</v>
      </c>
      <c r="P218" s="42">
        <f t="shared" si="388"/>
        <v>45351</v>
      </c>
      <c r="Q218" s="42">
        <f t="shared" si="388"/>
        <v>45382</v>
      </c>
      <c r="R218" s="42">
        <f t="shared" si="388"/>
        <v>45412</v>
      </c>
      <c r="S218" s="42">
        <f t="shared" si="388"/>
        <v>45443</v>
      </c>
      <c r="T218" s="42">
        <f t="shared" si="388"/>
        <v>45473</v>
      </c>
      <c r="U218" s="42">
        <f t="shared" si="388"/>
        <v>45504</v>
      </c>
      <c r="V218" s="42">
        <f t="shared" si="388"/>
        <v>45535</v>
      </c>
      <c r="W218" s="42">
        <f t="shared" si="388"/>
        <v>45565</v>
      </c>
      <c r="X218" s="42">
        <f t="shared" si="388"/>
        <v>45596</v>
      </c>
      <c r="Y218" s="42">
        <f t="shared" si="388"/>
        <v>45626</v>
      </c>
      <c r="Z218" s="43">
        <f t="shared" si="388"/>
        <v>45657</v>
      </c>
      <c r="AA218" s="41">
        <f t="shared" si="388"/>
        <v>45688</v>
      </c>
      <c r="AB218" s="42">
        <f t="shared" si="388"/>
        <v>45716</v>
      </c>
      <c r="AC218" s="42">
        <f t="shared" si="388"/>
        <v>45747</v>
      </c>
      <c r="AD218" s="42">
        <f t="shared" si="388"/>
        <v>45777</v>
      </c>
      <c r="AE218" s="42">
        <f t="shared" si="388"/>
        <v>45808</v>
      </c>
      <c r="AF218" s="42">
        <f t="shared" si="388"/>
        <v>45838</v>
      </c>
      <c r="AG218" s="42">
        <f t="shared" si="388"/>
        <v>45869</v>
      </c>
      <c r="AH218" s="42">
        <f t="shared" si="388"/>
        <v>45900</v>
      </c>
      <c r="AI218" s="42">
        <f t="shared" si="388"/>
        <v>45930</v>
      </c>
      <c r="AJ218" s="42">
        <f t="shared" si="388"/>
        <v>45961</v>
      </c>
      <c r="AK218" s="42">
        <f t="shared" si="388"/>
        <v>45991</v>
      </c>
      <c r="AL218" s="42">
        <f t="shared" si="388"/>
        <v>46022</v>
      </c>
      <c r="AM218" s="51"/>
    </row>
    <row r="219" spans="1:39" ht="15" customHeight="1" x14ac:dyDescent="0.25">
      <c r="A219" s="254"/>
      <c r="B219" s="214"/>
      <c r="C219" s="214"/>
      <c r="D219" s="53" t="s">
        <v>12</v>
      </c>
      <c r="E219" s="44">
        <f t="shared" ref="E219:AL219" ca="1" si="389">IF(E217="","",MAX(0,MIN(E217,DATE(2024,6,1)) - E218))</f>
        <v>428</v>
      </c>
      <c r="F219">
        <f t="shared" ca="1" si="389"/>
        <v>398</v>
      </c>
      <c r="G219">
        <f t="shared" ca="1" si="389"/>
        <v>367</v>
      </c>
      <c r="H219">
        <f t="shared" ca="1" si="389"/>
        <v>337</v>
      </c>
      <c r="I219">
        <f t="shared" ca="1" si="389"/>
        <v>306</v>
      </c>
      <c r="J219">
        <f t="shared" ca="1" si="389"/>
        <v>275</v>
      </c>
      <c r="K219">
        <f t="shared" ca="1" si="389"/>
        <v>245</v>
      </c>
      <c r="L219">
        <f t="shared" ca="1" si="389"/>
        <v>214</v>
      </c>
      <c r="M219">
        <f t="shared" ca="1" si="389"/>
        <v>184</v>
      </c>
      <c r="N219" s="45">
        <f t="shared" ca="1" si="389"/>
        <v>153</v>
      </c>
      <c r="O219">
        <f t="shared" ca="1" si="389"/>
        <v>122</v>
      </c>
      <c r="P219">
        <f t="shared" ca="1" si="389"/>
        <v>93</v>
      </c>
      <c r="Q219">
        <f t="shared" ca="1" si="389"/>
        <v>62</v>
      </c>
      <c r="R219">
        <f t="shared" ca="1" si="389"/>
        <v>32</v>
      </c>
      <c r="S219">
        <f t="shared" ca="1" si="389"/>
        <v>1</v>
      </c>
      <c r="T219">
        <f t="shared" ca="1" si="389"/>
        <v>0</v>
      </c>
      <c r="U219">
        <f t="shared" ca="1" si="389"/>
        <v>0</v>
      </c>
      <c r="V219">
        <f t="shared" ca="1" si="389"/>
        <v>0</v>
      </c>
      <c r="W219">
        <f t="shared" ca="1" si="389"/>
        <v>0</v>
      </c>
      <c r="X219">
        <f t="shared" ca="1" si="389"/>
        <v>0</v>
      </c>
      <c r="Y219">
        <f t="shared" ca="1" si="389"/>
        <v>0</v>
      </c>
      <c r="Z219" s="45">
        <f t="shared" ca="1" si="389"/>
        <v>0</v>
      </c>
      <c r="AA219" s="44">
        <f t="shared" ca="1" si="389"/>
        <v>0</v>
      </c>
      <c r="AB219">
        <f t="shared" ca="1" si="389"/>
        <v>0</v>
      </c>
      <c r="AC219">
        <f t="shared" ca="1" si="389"/>
        <v>0</v>
      </c>
      <c r="AD219">
        <f t="shared" ca="1" si="389"/>
        <v>0</v>
      </c>
      <c r="AE219">
        <f t="shared" ca="1" si="389"/>
        <v>0</v>
      </c>
      <c r="AF219">
        <f t="shared" ca="1" si="389"/>
        <v>0</v>
      </c>
      <c r="AG219">
        <f t="shared" ca="1" si="389"/>
        <v>0</v>
      </c>
      <c r="AH219">
        <f t="shared" ca="1" si="389"/>
        <v>0</v>
      </c>
      <c r="AI219">
        <f t="shared" ca="1" si="389"/>
        <v>0</v>
      </c>
      <c r="AJ219">
        <f t="shared" ca="1" si="389"/>
        <v>0</v>
      </c>
      <c r="AK219">
        <f t="shared" ca="1" si="389"/>
        <v>0</v>
      </c>
      <c r="AL219">
        <f t="shared" ca="1" si="389"/>
        <v>0</v>
      </c>
      <c r="AM219" s="51"/>
    </row>
    <row r="220" spans="1:39" ht="15" customHeight="1" x14ac:dyDescent="0.25">
      <c r="A220" s="254"/>
      <c r="B220" s="214"/>
      <c r="C220" s="214"/>
      <c r="D220" s="53" t="s">
        <v>13</v>
      </c>
      <c r="E220" s="44">
        <f t="shared" ref="E220:AL220" ca="1" si="390">IF(E217="","",MAX(0,E217 - MAX(E218,DATE(2024,6,1))))</f>
        <v>698</v>
      </c>
      <c r="F220">
        <f t="shared" ca="1" si="390"/>
        <v>698</v>
      </c>
      <c r="G220">
        <f t="shared" ca="1" si="390"/>
        <v>698</v>
      </c>
      <c r="H220">
        <f t="shared" ca="1" si="390"/>
        <v>698</v>
      </c>
      <c r="I220">
        <f t="shared" ca="1" si="390"/>
        <v>698</v>
      </c>
      <c r="J220">
        <f t="shared" ca="1" si="390"/>
        <v>698</v>
      </c>
      <c r="K220">
        <f t="shared" ca="1" si="390"/>
        <v>698</v>
      </c>
      <c r="L220">
        <f t="shared" ca="1" si="390"/>
        <v>698</v>
      </c>
      <c r="M220">
        <f t="shared" ca="1" si="390"/>
        <v>698</v>
      </c>
      <c r="N220" s="45">
        <f t="shared" ca="1" si="390"/>
        <v>698</v>
      </c>
      <c r="O220">
        <f t="shared" ca="1" si="390"/>
        <v>698</v>
      </c>
      <c r="P220">
        <f t="shared" ca="1" si="390"/>
        <v>698</v>
      </c>
      <c r="Q220">
        <f t="shared" ca="1" si="390"/>
        <v>698</v>
      </c>
      <c r="R220">
        <f t="shared" ca="1" si="390"/>
        <v>698</v>
      </c>
      <c r="S220">
        <f t="shared" ca="1" si="390"/>
        <v>698</v>
      </c>
      <c r="T220">
        <f t="shared" ca="1" si="390"/>
        <v>669</v>
      </c>
      <c r="U220">
        <f t="shared" ca="1" si="390"/>
        <v>638</v>
      </c>
      <c r="V220">
        <f t="shared" ca="1" si="390"/>
        <v>607</v>
      </c>
      <c r="W220">
        <f t="shared" ca="1" si="390"/>
        <v>577</v>
      </c>
      <c r="X220">
        <f t="shared" ca="1" si="390"/>
        <v>546</v>
      </c>
      <c r="Y220">
        <f t="shared" ca="1" si="390"/>
        <v>516</v>
      </c>
      <c r="Z220" s="45">
        <f t="shared" ca="1" si="390"/>
        <v>485</v>
      </c>
      <c r="AA220" s="44">
        <f t="shared" ca="1" si="390"/>
        <v>454</v>
      </c>
      <c r="AB220">
        <f t="shared" ca="1" si="390"/>
        <v>426</v>
      </c>
      <c r="AC220">
        <f t="shared" ca="1" si="390"/>
        <v>395</v>
      </c>
      <c r="AD220">
        <f t="shared" ca="1" si="390"/>
        <v>365</v>
      </c>
      <c r="AE220">
        <f t="shared" ca="1" si="390"/>
        <v>334</v>
      </c>
      <c r="AF220">
        <f t="shared" ca="1" si="390"/>
        <v>304</v>
      </c>
      <c r="AG220">
        <f t="shared" ca="1" si="390"/>
        <v>273</v>
      </c>
      <c r="AH220">
        <f t="shared" ca="1" si="390"/>
        <v>242</v>
      </c>
      <c r="AI220">
        <f t="shared" ca="1" si="390"/>
        <v>212</v>
      </c>
      <c r="AJ220">
        <f t="shared" ca="1" si="390"/>
        <v>181</v>
      </c>
      <c r="AK220">
        <f t="shared" ca="1" si="390"/>
        <v>151</v>
      </c>
      <c r="AL220">
        <f t="shared" ca="1" si="390"/>
        <v>120</v>
      </c>
      <c r="AM220" s="51"/>
    </row>
    <row r="221" spans="1:39" ht="15" customHeight="1" x14ac:dyDescent="0.25">
      <c r="A221" s="254"/>
      <c r="B221" s="214"/>
      <c r="C221" s="214"/>
      <c r="D221" s="53" t="s">
        <v>14</v>
      </c>
      <c r="E221" s="46">
        <f t="shared" ref="E221:AL221" ca="1" si="391">IF(E217="","",0.09*E219/365+0.24*E220/365)</f>
        <v>0.56449315068493144</v>
      </c>
      <c r="F221" s="47">
        <f t="shared" ca="1" si="391"/>
        <v>0.55709589041095886</v>
      </c>
      <c r="G221" s="47">
        <f t="shared" ca="1" si="391"/>
        <v>0.54945205479452053</v>
      </c>
      <c r="H221" s="47">
        <f t="shared" ca="1" si="391"/>
        <v>0.54205479452054794</v>
      </c>
      <c r="I221" s="47">
        <f t="shared" ca="1" si="391"/>
        <v>0.5344109589041095</v>
      </c>
      <c r="J221" s="47">
        <f t="shared" ca="1" si="391"/>
        <v>0.52676712328767117</v>
      </c>
      <c r="K221" s="47">
        <f t="shared" ca="1" si="391"/>
        <v>0.51936986301369858</v>
      </c>
      <c r="L221" s="47">
        <f t="shared" ca="1" si="391"/>
        <v>0.51172602739726025</v>
      </c>
      <c r="M221" s="47">
        <f t="shared" ca="1" si="391"/>
        <v>0.50432876712328767</v>
      </c>
      <c r="N221" s="48">
        <f t="shared" ca="1" si="391"/>
        <v>0.49668493150684928</v>
      </c>
      <c r="O221" s="47">
        <f t="shared" ca="1" si="391"/>
        <v>0.48904109589041095</v>
      </c>
      <c r="P221" s="47">
        <f t="shared" ca="1" si="391"/>
        <v>0.48189041095890406</v>
      </c>
      <c r="Q221" s="47">
        <f t="shared" ca="1" si="391"/>
        <v>0.47424657534246573</v>
      </c>
      <c r="R221" s="47">
        <f t="shared" ca="1" si="391"/>
        <v>0.46684931506849314</v>
      </c>
      <c r="S221" s="47">
        <f t="shared" ca="1" si="391"/>
        <v>0.45920547945205475</v>
      </c>
      <c r="T221" s="47">
        <f t="shared" ca="1" si="391"/>
        <v>0.43989041095890413</v>
      </c>
      <c r="U221" s="47">
        <f t="shared" ca="1" si="391"/>
        <v>0.41950684931506849</v>
      </c>
      <c r="V221" s="47">
        <f t="shared" ca="1" si="391"/>
        <v>0.3991232876712329</v>
      </c>
      <c r="W221" s="47">
        <f t="shared" ca="1" si="391"/>
        <v>0.37939726027397258</v>
      </c>
      <c r="X221" s="47">
        <f t="shared" ca="1" si="391"/>
        <v>0.35901369863013699</v>
      </c>
      <c r="Y221" s="47">
        <f t="shared" ca="1" si="391"/>
        <v>0.33928767123287668</v>
      </c>
      <c r="Z221" s="48">
        <f t="shared" ca="1" si="391"/>
        <v>0.31890410958904108</v>
      </c>
      <c r="AA221" s="46">
        <f t="shared" ca="1" si="391"/>
        <v>0.29852054794520544</v>
      </c>
      <c r="AB221" s="47">
        <f t="shared" ca="1" si="391"/>
        <v>0.2801095890410959</v>
      </c>
      <c r="AC221" s="47">
        <f t="shared" ca="1" si="391"/>
        <v>0.25972602739726025</v>
      </c>
      <c r="AD221" s="47">
        <f t="shared" ca="1" si="391"/>
        <v>0.24</v>
      </c>
      <c r="AE221" s="47">
        <f t="shared" ca="1" si="391"/>
        <v>0.21961643835616437</v>
      </c>
      <c r="AF221" s="47">
        <f t="shared" ca="1" si="391"/>
        <v>0.19989041095890409</v>
      </c>
      <c r="AG221" s="47">
        <f t="shared" ca="1" si="391"/>
        <v>0.1795068493150685</v>
      </c>
      <c r="AH221" s="47">
        <f t="shared" ca="1" si="391"/>
        <v>0.15912328767123288</v>
      </c>
      <c r="AI221" s="47">
        <f t="shared" ca="1" si="391"/>
        <v>0.13939726027397259</v>
      </c>
      <c r="AJ221" s="47">
        <f t="shared" ca="1" si="391"/>
        <v>0.11901369863013699</v>
      </c>
      <c r="AK221" s="47">
        <f t="shared" ca="1" si="391"/>
        <v>9.9287671232876712E-2</v>
      </c>
      <c r="AL221" s="47">
        <f t="shared" ca="1" si="391"/>
        <v>7.8904109589041094E-2</v>
      </c>
      <c r="AM221" s="51"/>
    </row>
    <row r="222" spans="1:39" ht="15" customHeight="1" x14ac:dyDescent="0.25">
      <c r="A222" s="254"/>
      <c r="B222" s="214"/>
      <c r="C222" s="214"/>
      <c r="D222" s="53" t="s">
        <v>21</v>
      </c>
      <c r="E222" s="38">
        <f ca="1">IF(E$216="","",E216*E221)</f>
        <v>0</v>
      </c>
      <c r="F222" s="38">
        <f t="shared" ref="F222:AL222" ca="1" si="392">IF(F$216="","",F216*F221)</f>
        <v>0</v>
      </c>
      <c r="G222" s="38">
        <f t="shared" ca="1" si="392"/>
        <v>0</v>
      </c>
      <c r="H222" s="38">
        <f t="shared" ca="1" si="392"/>
        <v>0</v>
      </c>
      <c r="I222" s="38">
        <f t="shared" ca="1" si="392"/>
        <v>0</v>
      </c>
      <c r="J222" s="38">
        <f t="shared" ca="1" si="392"/>
        <v>0</v>
      </c>
      <c r="K222" s="38">
        <f t="shared" ca="1" si="392"/>
        <v>0</v>
      </c>
      <c r="L222" s="38">
        <f t="shared" ca="1" si="392"/>
        <v>0</v>
      </c>
      <c r="M222" s="38">
        <f t="shared" ca="1" si="392"/>
        <v>0</v>
      </c>
      <c r="N222" s="38">
        <f t="shared" ca="1" si="392"/>
        <v>0</v>
      </c>
      <c r="O222" s="38">
        <f t="shared" ca="1" si="392"/>
        <v>0</v>
      </c>
      <c r="P222" s="38">
        <f t="shared" ca="1" si="392"/>
        <v>0</v>
      </c>
      <c r="Q222" s="38">
        <f t="shared" ca="1" si="392"/>
        <v>0</v>
      </c>
      <c r="R222" s="38">
        <f t="shared" ca="1" si="392"/>
        <v>0</v>
      </c>
      <c r="S222" s="38">
        <f t="shared" ca="1" si="392"/>
        <v>0</v>
      </c>
      <c r="T222" s="38">
        <f t="shared" ca="1" si="392"/>
        <v>0</v>
      </c>
      <c r="U222" s="38">
        <f t="shared" ca="1" si="392"/>
        <v>0</v>
      </c>
      <c r="V222" s="38">
        <f t="shared" ca="1" si="392"/>
        <v>0</v>
      </c>
      <c r="W222" s="38">
        <f t="shared" ca="1" si="392"/>
        <v>0</v>
      </c>
      <c r="X222" s="38">
        <f t="shared" ca="1" si="392"/>
        <v>0</v>
      </c>
      <c r="Y222" s="38">
        <f t="shared" ca="1" si="392"/>
        <v>0</v>
      </c>
      <c r="Z222" s="38">
        <f t="shared" ca="1" si="392"/>
        <v>0</v>
      </c>
      <c r="AA222" s="38">
        <f t="shared" ca="1" si="392"/>
        <v>0</v>
      </c>
      <c r="AB222" s="38">
        <f t="shared" ca="1" si="392"/>
        <v>0</v>
      </c>
      <c r="AC222" s="38">
        <f t="shared" ca="1" si="392"/>
        <v>0</v>
      </c>
      <c r="AD222" s="38">
        <f t="shared" ca="1" si="392"/>
        <v>0</v>
      </c>
      <c r="AE222" s="38">
        <f t="shared" ca="1" si="392"/>
        <v>0</v>
      </c>
      <c r="AF222" s="38">
        <f t="shared" ca="1" si="392"/>
        <v>0</v>
      </c>
      <c r="AG222" s="38">
        <f t="shared" ca="1" si="392"/>
        <v>0</v>
      </c>
      <c r="AH222" s="38">
        <f t="shared" ca="1" si="392"/>
        <v>0</v>
      </c>
      <c r="AI222" s="38">
        <f t="shared" ca="1" si="392"/>
        <v>0</v>
      </c>
      <c r="AJ222" s="38">
        <f t="shared" ca="1" si="392"/>
        <v>0</v>
      </c>
      <c r="AK222" s="38">
        <f t="shared" ca="1" si="392"/>
        <v>0</v>
      </c>
      <c r="AL222" s="38">
        <f t="shared" ca="1" si="392"/>
        <v>0</v>
      </c>
      <c r="AM222" s="51"/>
    </row>
    <row r="223" spans="1:39" ht="15" customHeight="1" x14ac:dyDescent="0.25">
      <c r="A223" s="254"/>
      <c r="B223" s="214"/>
      <c r="C223" s="214"/>
      <c r="D223" s="53" t="s">
        <v>15</v>
      </c>
      <c r="E223" s="38">
        <f ca="1">IF(E212="","",E212+E222)</f>
        <v>0</v>
      </c>
      <c r="F223" s="39">
        <f ca="1">IF(F212="","",F212+F222)</f>
        <v>0</v>
      </c>
      <c r="G223" s="39">
        <f ca="1">IF(G212="","",G212+G222)</f>
        <v>0</v>
      </c>
      <c r="H223" s="39">
        <f t="shared" ref="H223" ca="1" si="393">IF(H212="","",H212+H222)</f>
        <v>0</v>
      </c>
      <c r="I223" s="39">
        <f t="shared" ref="I223" ca="1" si="394">IF(I212="","",I212+I222)</f>
        <v>0</v>
      </c>
      <c r="J223" s="39">
        <f t="shared" ref="J223" ca="1" si="395">IF(J212="","",J212+J222)</f>
        <v>0</v>
      </c>
      <c r="K223" s="39">
        <f t="shared" ref="K223" ca="1" si="396">IF(K212="","",K212+K222)</f>
        <v>0</v>
      </c>
      <c r="L223" s="39">
        <f t="shared" ref="L223" ca="1" si="397">IF(L212="","",L212+L222)</f>
        <v>0</v>
      </c>
      <c r="M223" s="39">
        <f t="shared" ref="M223" ca="1" si="398">IF(M212="","",M212+M222)</f>
        <v>0</v>
      </c>
      <c r="N223" s="40">
        <f t="shared" ref="N223" ca="1" si="399">IF(N212="","",N212+N222)</f>
        <v>0</v>
      </c>
      <c r="O223" s="39">
        <f t="shared" ref="O223" ca="1" si="400">IF(O212="","",O212+O222)</f>
        <v>0</v>
      </c>
      <c r="P223" s="39">
        <f t="shared" ref="P223" ca="1" si="401">IF(P212="","",P212+P222)</f>
        <v>0</v>
      </c>
      <c r="Q223" s="39">
        <f t="shared" ref="Q223" ca="1" si="402">IF(Q212="","",Q212+Q222)</f>
        <v>0</v>
      </c>
      <c r="R223" s="39">
        <f t="shared" ref="R223" ca="1" si="403">IF(R212="","",R212+R222)</f>
        <v>0</v>
      </c>
      <c r="S223" s="39">
        <f t="shared" ref="S223" ca="1" si="404">IF(S212="","",S212+S222)</f>
        <v>0</v>
      </c>
      <c r="T223" s="39">
        <f t="shared" ref="T223" ca="1" si="405">IF(T212="","",T212+T222)</f>
        <v>0</v>
      </c>
      <c r="U223" s="39">
        <f t="shared" ref="U223" ca="1" si="406">IF(U212="","",U212+U222)</f>
        <v>0</v>
      </c>
      <c r="V223" s="39">
        <f t="shared" ref="V223" ca="1" si="407">IF(V212="","",V212+V222)</f>
        <v>0</v>
      </c>
      <c r="W223" s="39">
        <f t="shared" ref="W223" ca="1" si="408">IF(W212="","",W212+W222)</f>
        <v>0</v>
      </c>
      <c r="X223" s="39">
        <f t="shared" ref="X223" ca="1" si="409">IF(X212="","",X212+X222)</f>
        <v>0</v>
      </c>
      <c r="Y223" s="39">
        <f t="shared" ref="Y223" ca="1" si="410">IF(Y212="","",Y212+Y222)</f>
        <v>0</v>
      </c>
      <c r="Z223" s="40">
        <f t="shared" ref="Z223" ca="1" si="411">IF(Z212="","",Z212+Z222)</f>
        <v>0</v>
      </c>
      <c r="AA223" s="38">
        <f t="shared" ref="AA223" ca="1" si="412">IF(AA212="","",AA212+AA222)</f>
        <v>0</v>
      </c>
      <c r="AB223" s="39">
        <f t="shared" ref="AB223" ca="1" si="413">IF(AB212="","",AB212+AB222)</f>
        <v>0</v>
      </c>
      <c r="AC223" s="39">
        <f t="shared" ref="AC223" ca="1" si="414">IF(AC212="","",AC212+AC222)</f>
        <v>0</v>
      </c>
      <c r="AD223" s="39">
        <f t="shared" ref="AD223" ca="1" si="415">IF(AD212="","",AD212+AD222)</f>
        <v>0</v>
      </c>
      <c r="AE223" s="39">
        <f t="shared" ref="AE223" ca="1" si="416">IF(AE212="","",AE212+AE222)</f>
        <v>0</v>
      </c>
      <c r="AF223" s="39">
        <f t="shared" ref="AF223" ca="1" si="417">IF(AF212="","",AF212+AF222)</f>
        <v>0</v>
      </c>
      <c r="AG223" s="39">
        <f t="shared" ref="AG223" ca="1" si="418">IF(AG212="","",AG212+AG222)</f>
        <v>0</v>
      </c>
      <c r="AH223" s="39">
        <f t="shared" ref="AH223" ca="1" si="419">IF(AH212="","",AH212+AH222)</f>
        <v>0</v>
      </c>
      <c r="AI223" s="39">
        <f t="shared" ref="AI223" ca="1" si="420">IF(AI212="","",AI212+AI222)</f>
        <v>0</v>
      </c>
      <c r="AJ223" s="39">
        <f t="shared" ref="AJ223" ca="1" si="421">IF(AJ212="","",AJ212+AJ222)</f>
        <v>0</v>
      </c>
      <c r="AK223" s="39">
        <f t="shared" ref="AK223" ca="1" si="422">IF(AK212="","",AK212+AK222)</f>
        <v>0</v>
      </c>
      <c r="AL223" s="39">
        <f t="shared" ref="AL223" ca="1" si="423">IF(AL212="","",AL212+AL222)</f>
        <v>0</v>
      </c>
      <c r="AM223" s="51"/>
    </row>
    <row r="224" spans="1:39" ht="15" customHeight="1" x14ac:dyDescent="0.25">
      <c r="A224" s="254"/>
      <c r="B224" s="214"/>
      <c r="C224" s="214"/>
      <c r="D224" s="53" t="s">
        <v>16</v>
      </c>
      <c r="E224" s="44">
        <f t="shared" ref="E224:AL224" ca="1" si="424">IF(E216="","",E216+E222)</f>
        <v>0</v>
      </c>
      <c r="F224">
        <f t="shared" ca="1" si="424"/>
        <v>0</v>
      </c>
      <c r="G224">
        <f t="shared" ca="1" si="424"/>
        <v>0</v>
      </c>
      <c r="H224">
        <f t="shared" ca="1" si="424"/>
        <v>0</v>
      </c>
      <c r="I224">
        <f t="shared" ca="1" si="424"/>
        <v>0</v>
      </c>
      <c r="J224">
        <f t="shared" ca="1" si="424"/>
        <v>0</v>
      </c>
      <c r="K224">
        <f t="shared" ca="1" si="424"/>
        <v>0</v>
      </c>
      <c r="L224">
        <f t="shared" ca="1" si="424"/>
        <v>0</v>
      </c>
      <c r="M224">
        <f t="shared" ca="1" si="424"/>
        <v>0</v>
      </c>
      <c r="N224" s="45">
        <f t="shared" ca="1" si="424"/>
        <v>0</v>
      </c>
      <c r="O224">
        <f t="shared" ca="1" si="424"/>
        <v>0</v>
      </c>
      <c r="P224">
        <f t="shared" ca="1" si="424"/>
        <v>0</v>
      </c>
      <c r="Q224">
        <f t="shared" ca="1" si="424"/>
        <v>0</v>
      </c>
      <c r="R224">
        <f t="shared" ca="1" si="424"/>
        <v>0</v>
      </c>
      <c r="S224">
        <f t="shared" ca="1" si="424"/>
        <v>0</v>
      </c>
      <c r="T224">
        <f t="shared" ca="1" si="424"/>
        <v>0</v>
      </c>
      <c r="U224">
        <f t="shared" ca="1" si="424"/>
        <v>0</v>
      </c>
      <c r="V224">
        <f t="shared" ca="1" si="424"/>
        <v>0</v>
      </c>
      <c r="W224">
        <f t="shared" ca="1" si="424"/>
        <v>0</v>
      </c>
      <c r="X224">
        <f t="shared" ca="1" si="424"/>
        <v>0</v>
      </c>
      <c r="Y224">
        <f t="shared" ca="1" si="424"/>
        <v>0</v>
      </c>
      <c r="Z224" s="45">
        <f t="shared" ca="1" si="424"/>
        <v>0</v>
      </c>
      <c r="AA224" s="44">
        <f t="shared" ca="1" si="424"/>
        <v>0</v>
      </c>
      <c r="AB224">
        <f t="shared" ca="1" si="424"/>
        <v>0</v>
      </c>
      <c r="AC224">
        <f t="shared" ca="1" si="424"/>
        <v>0</v>
      </c>
      <c r="AD224">
        <f t="shared" ca="1" si="424"/>
        <v>0</v>
      </c>
      <c r="AE224">
        <f t="shared" ca="1" si="424"/>
        <v>0</v>
      </c>
      <c r="AF224">
        <f t="shared" ca="1" si="424"/>
        <v>0</v>
      </c>
      <c r="AG224">
        <f t="shared" ca="1" si="424"/>
        <v>0</v>
      </c>
      <c r="AH224">
        <f t="shared" ca="1" si="424"/>
        <v>0</v>
      </c>
      <c r="AI224">
        <f t="shared" ca="1" si="424"/>
        <v>0</v>
      </c>
      <c r="AJ224">
        <f t="shared" ca="1" si="424"/>
        <v>0</v>
      </c>
      <c r="AK224">
        <f t="shared" ca="1" si="424"/>
        <v>0</v>
      </c>
      <c r="AL224">
        <f t="shared" ca="1" si="424"/>
        <v>0</v>
      </c>
      <c r="AM224" s="51"/>
    </row>
    <row r="225" spans="1:39" ht="15.75" customHeight="1" x14ac:dyDescent="0.25">
      <c r="A225" s="254"/>
      <c r="B225" s="214"/>
      <c r="C225" s="214"/>
      <c r="D225" s="50" t="s">
        <v>8</v>
      </c>
      <c r="E225" s="244">
        <f>SUMIFS(Katsayilar!$C$2:$C$50,Katsayilar!$A$2:$A$50,"&lt;="&amp;DATE(YEAR(E209),MONTH(E209),1),Katsayilar!$B$2:$B$50,"&gt;="&amp;DATE(YEAR(E209),MONTH(E209),1))</f>
        <v>0.43368400000000001</v>
      </c>
      <c r="F225" s="238"/>
      <c r="G225" s="238"/>
      <c r="H225" s="230"/>
      <c r="I225" s="231">
        <f>SUMIFS(Katsayilar!$C$2:$C$50,Katsayilar!$A$2:$A$50,"&lt;="&amp;DATE(YEAR(I209),MONTH(I209),1),Katsayilar!$B$2:$B$50,"&gt;="&amp;DATE(YEAR(I209),MONTH(I209),1))</f>
        <v>0.50979600000000003</v>
      </c>
      <c r="J225" s="238"/>
      <c r="K225" s="238"/>
      <c r="L225" s="238"/>
      <c r="M225" s="238"/>
      <c r="N225" s="239"/>
      <c r="O225" s="244">
        <f>SUMIFS(Katsayilar!$C$2:$C$50,Katsayilar!$A$2:$A$50,"&lt;="&amp;DATE(YEAR(O209),MONTH(O209),1),Katsayilar!$B$2:$B$50,"&gt;="&amp;DATE(YEAR(O209),MONTH(O209),1))</f>
        <v>0.76087099999999996</v>
      </c>
      <c r="P225" s="238"/>
      <c r="Q225" s="238"/>
      <c r="R225" s="238"/>
      <c r="S225" s="238"/>
      <c r="T225" s="230"/>
      <c r="U225" s="231">
        <f>SUMIFS(Katsayilar!$C$2:$C$50,Katsayilar!$A$2:$A$50,"&lt;="&amp;DATE(YEAR(U209),MONTH(U209),1),Katsayilar!$B$2:$B$50,"&gt;="&amp;DATE(YEAR(U209),MONTH(U209),1))</f>
        <v>0.90779600000000005</v>
      </c>
      <c r="V225" s="238"/>
      <c r="W225" s="238"/>
      <c r="X225" s="238"/>
      <c r="Y225" s="238"/>
      <c r="Z225" s="239"/>
      <c r="AA225" s="244">
        <f>SUMIFS(Katsayilar!$C$2:$C$50,Katsayilar!$A$2:$A$50,"&lt;="&amp;DATE(YEAR(AA209),MONTH(AA209),1),Katsayilar!$B$2:$B$50,"&gt;="&amp;DATE(YEAR(AA209),MONTH(AA209),1))</f>
        <v>1.012556</v>
      </c>
      <c r="AB225" s="238"/>
      <c r="AC225" s="238"/>
      <c r="AD225" s="238"/>
      <c r="AE225" s="238"/>
      <c r="AF225" s="230"/>
      <c r="AG225" s="231">
        <f>SUMIFS(Katsayilar!$C$2:$C$50,Katsayilar!$A$2:$A$50,"&lt;="&amp;DATE(YEAR(AG209),MONTH(AG209),1),Katsayilar!$B$2:$B$50,"&gt;="&amp;DATE(YEAR(AG209),MONTH(AG209),1))</f>
        <v>1.1702109999999999</v>
      </c>
      <c r="AH225" s="238"/>
      <c r="AI225" s="238"/>
      <c r="AJ225" s="238"/>
      <c r="AK225" s="238"/>
      <c r="AL225" s="239"/>
      <c r="AM225" s="51"/>
    </row>
    <row r="226" spans="1:39" ht="15.75" customHeight="1" x14ac:dyDescent="0.25">
      <c r="A226" s="254"/>
      <c r="B226" s="214"/>
      <c r="C226" s="214"/>
      <c r="D226" s="50" t="s">
        <v>17</v>
      </c>
      <c r="E226" s="240">
        <f>SUM(E212:H212)</f>
        <v>0</v>
      </c>
      <c r="F226" s="241"/>
      <c r="G226" s="241"/>
      <c r="H226" s="223"/>
      <c r="I226" s="242">
        <f>SUM(I212:N212)</f>
        <v>0</v>
      </c>
      <c r="J226" s="241"/>
      <c r="K226" s="241"/>
      <c r="L226" s="241"/>
      <c r="M226" s="241"/>
      <c r="N226" s="243"/>
      <c r="O226" s="240">
        <f t="shared" ref="O226:O230" si="425">SUM(O212:T212)</f>
        <v>0</v>
      </c>
      <c r="P226" s="241"/>
      <c r="Q226" s="241"/>
      <c r="R226" s="241"/>
      <c r="S226" s="241"/>
      <c r="T226" s="223"/>
      <c r="U226" s="242">
        <f t="shared" ref="U226:U230" si="426">SUM(U212:Z212)</f>
        <v>0</v>
      </c>
      <c r="V226" s="241"/>
      <c r="W226" s="241"/>
      <c r="X226" s="241"/>
      <c r="Y226" s="241"/>
      <c r="Z226" s="243"/>
      <c r="AA226" s="240">
        <f t="shared" ref="AA226:AA230" si="427">SUM(AA212:AF212)</f>
        <v>0</v>
      </c>
      <c r="AB226" s="241"/>
      <c r="AC226" s="241"/>
      <c r="AD226" s="241"/>
      <c r="AE226" s="241"/>
      <c r="AF226" s="223"/>
      <c r="AG226" s="242">
        <f t="shared" ref="AG226:AG230" si="428">SUM(AG212:AL212)</f>
        <v>0</v>
      </c>
      <c r="AH226" s="241"/>
      <c r="AI226" s="241"/>
      <c r="AJ226" s="241"/>
      <c r="AK226" s="241"/>
      <c r="AL226" s="243"/>
      <c r="AM226" s="49">
        <f>SUM(E226:AL226)</f>
        <v>0</v>
      </c>
    </row>
    <row r="227" spans="1:39" ht="15.75" customHeight="1" x14ac:dyDescent="0.25">
      <c r="A227" s="254"/>
      <c r="B227" s="214"/>
      <c r="C227" s="214"/>
      <c r="D227" s="50" t="s">
        <v>51</v>
      </c>
      <c r="E227" s="240">
        <f>SUM(E213:H213)</f>
        <v>0</v>
      </c>
      <c r="F227" s="241"/>
      <c r="G227" s="241"/>
      <c r="H227" s="223"/>
      <c r="I227" s="242">
        <f t="shared" ref="I227:I230" si="429">SUM(I213:N213)</f>
        <v>0</v>
      </c>
      <c r="J227" s="241"/>
      <c r="K227" s="241"/>
      <c r="L227" s="241"/>
      <c r="M227" s="241"/>
      <c r="N227" s="243"/>
      <c r="O227" s="240">
        <f t="shared" si="425"/>
        <v>0</v>
      </c>
      <c r="P227" s="241"/>
      <c r="Q227" s="241"/>
      <c r="R227" s="241"/>
      <c r="S227" s="241"/>
      <c r="T227" s="223"/>
      <c r="U227" s="242">
        <f t="shared" si="426"/>
        <v>0</v>
      </c>
      <c r="V227" s="241"/>
      <c r="W227" s="241"/>
      <c r="X227" s="241"/>
      <c r="Y227" s="241"/>
      <c r="Z227" s="243"/>
      <c r="AA227" s="240">
        <f t="shared" si="427"/>
        <v>0</v>
      </c>
      <c r="AB227" s="241"/>
      <c r="AC227" s="241"/>
      <c r="AD227" s="241"/>
      <c r="AE227" s="241"/>
      <c r="AF227" s="223"/>
      <c r="AG227" s="242">
        <f t="shared" si="428"/>
        <v>0</v>
      </c>
      <c r="AH227" s="241"/>
      <c r="AI227" s="241"/>
      <c r="AJ227" s="241"/>
      <c r="AK227" s="241"/>
      <c r="AL227" s="243"/>
      <c r="AM227" s="49">
        <f t="shared" ref="AM227:AM233" si="430">SUM(E227:AL227)</f>
        <v>0</v>
      </c>
    </row>
    <row r="228" spans="1:39" ht="15.75" customHeight="1" x14ac:dyDescent="0.25">
      <c r="A228" s="254"/>
      <c r="B228" s="214"/>
      <c r="C228" s="214"/>
      <c r="D228" s="50" t="s">
        <v>18</v>
      </c>
      <c r="E228" s="240">
        <f t="shared" ref="E228:E230" si="431">SUM(E214:H214)</f>
        <v>0</v>
      </c>
      <c r="F228" s="241"/>
      <c r="G228" s="241"/>
      <c r="H228" s="223"/>
      <c r="I228" s="242">
        <f t="shared" si="429"/>
        <v>0</v>
      </c>
      <c r="J228" s="241"/>
      <c r="K228" s="241"/>
      <c r="L228" s="241"/>
      <c r="M228" s="241"/>
      <c r="N228" s="243"/>
      <c r="O228" s="240">
        <f t="shared" si="425"/>
        <v>0</v>
      </c>
      <c r="P228" s="241"/>
      <c r="Q228" s="241"/>
      <c r="R228" s="241"/>
      <c r="S228" s="241"/>
      <c r="T228" s="223"/>
      <c r="U228" s="242">
        <f t="shared" si="426"/>
        <v>0</v>
      </c>
      <c r="V228" s="241"/>
      <c r="W228" s="241"/>
      <c r="X228" s="241"/>
      <c r="Y228" s="241"/>
      <c r="Z228" s="243"/>
      <c r="AA228" s="240">
        <f t="shared" si="427"/>
        <v>0</v>
      </c>
      <c r="AB228" s="241"/>
      <c r="AC228" s="241"/>
      <c r="AD228" s="241"/>
      <c r="AE228" s="241"/>
      <c r="AF228" s="223"/>
      <c r="AG228" s="242">
        <f t="shared" si="428"/>
        <v>0</v>
      </c>
      <c r="AH228" s="241"/>
      <c r="AI228" s="241"/>
      <c r="AJ228" s="241"/>
      <c r="AK228" s="241"/>
      <c r="AL228" s="243"/>
      <c r="AM228" s="49">
        <f t="shared" si="430"/>
        <v>0</v>
      </c>
    </row>
    <row r="229" spans="1:39" ht="15.75" customHeight="1" x14ac:dyDescent="0.25">
      <c r="A229" s="254"/>
      <c r="B229" s="214"/>
      <c r="C229" s="214"/>
      <c r="D229" s="50" t="s">
        <v>9</v>
      </c>
      <c r="E229" s="240">
        <f t="shared" si="431"/>
        <v>0</v>
      </c>
      <c r="F229" s="241"/>
      <c r="G229" s="241"/>
      <c r="H229" s="223"/>
      <c r="I229" s="242">
        <f t="shared" si="429"/>
        <v>0</v>
      </c>
      <c r="J229" s="241"/>
      <c r="K229" s="241"/>
      <c r="L229" s="241"/>
      <c r="M229" s="241"/>
      <c r="N229" s="243"/>
      <c r="O229" s="240">
        <f t="shared" si="425"/>
        <v>0</v>
      </c>
      <c r="P229" s="241"/>
      <c r="Q229" s="241"/>
      <c r="R229" s="241"/>
      <c r="S229" s="241"/>
      <c r="T229" s="223"/>
      <c r="U229" s="242">
        <f t="shared" si="426"/>
        <v>0</v>
      </c>
      <c r="V229" s="241"/>
      <c r="W229" s="241"/>
      <c r="X229" s="241"/>
      <c r="Y229" s="241"/>
      <c r="Z229" s="243"/>
      <c r="AA229" s="240">
        <f t="shared" si="427"/>
        <v>0</v>
      </c>
      <c r="AB229" s="241"/>
      <c r="AC229" s="241"/>
      <c r="AD229" s="241"/>
      <c r="AE229" s="241"/>
      <c r="AF229" s="223"/>
      <c r="AG229" s="242">
        <f t="shared" si="428"/>
        <v>0</v>
      </c>
      <c r="AH229" s="241"/>
      <c r="AI229" s="241"/>
      <c r="AJ229" s="241"/>
      <c r="AK229" s="241"/>
      <c r="AL229" s="243"/>
      <c r="AM229" s="49">
        <f t="shared" si="430"/>
        <v>0</v>
      </c>
    </row>
    <row r="230" spans="1:39" ht="15.75" customHeight="1" x14ac:dyDescent="0.25">
      <c r="A230" s="254"/>
      <c r="B230" s="214"/>
      <c r="C230" s="214"/>
      <c r="D230" s="50" t="s">
        <v>19</v>
      </c>
      <c r="E230" s="240">
        <f t="shared" si="431"/>
        <v>0</v>
      </c>
      <c r="F230" s="241"/>
      <c r="G230" s="241"/>
      <c r="H230" s="223"/>
      <c r="I230" s="242">
        <f t="shared" si="429"/>
        <v>0</v>
      </c>
      <c r="J230" s="241"/>
      <c r="K230" s="241"/>
      <c r="L230" s="241"/>
      <c r="M230" s="241"/>
      <c r="N230" s="243"/>
      <c r="O230" s="240">
        <f t="shared" si="425"/>
        <v>0</v>
      </c>
      <c r="P230" s="241"/>
      <c r="Q230" s="241"/>
      <c r="R230" s="241"/>
      <c r="S230" s="241"/>
      <c r="T230" s="223"/>
      <c r="U230" s="242">
        <f t="shared" si="426"/>
        <v>0</v>
      </c>
      <c r="V230" s="241"/>
      <c r="W230" s="241"/>
      <c r="X230" s="241"/>
      <c r="Y230" s="241"/>
      <c r="Z230" s="243"/>
      <c r="AA230" s="240">
        <f t="shared" si="427"/>
        <v>0</v>
      </c>
      <c r="AB230" s="241"/>
      <c r="AC230" s="241"/>
      <c r="AD230" s="241"/>
      <c r="AE230" s="241"/>
      <c r="AF230" s="223"/>
      <c r="AG230" s="242">
        <f t="shared" si="428"/>
        <v>0</v>
      </c>
      <c r="AH230" s="241"/>
      <c r="AI230" s="241"/>
      <c r="AJ230" s="241"/>
      <c r="AK230" s="241"/>
      <c r="AL230" s="243"/>
      <c r="AM230" s="49">
        <f t="shared" si="430"/>
        <v>0</v>
      </c>
    </row>
    <row r="231" spans="1:39" ht="15.75" customHeight="1" x14ac:dyDescent="0.25">
      <c r="A231" s="254"/>
      <c r="B231" s="214"/>
      <c r="C231" s="214"/>
      <c r="D231" s="50" t="s">
        <v>21</v>
      </c>
      <c r="E231" s="240">
        <f ca="1">SUM(E222:H222)</f>
        <v>0</v>
      </c>
      <c r="F231" s="241"/>
      <c r="G231" s="241"/>
      <c r="H231" s="223"/>
      <c r="I231" s="242">
        <f ca="1">SUM(I222:N222)</f>
        <v>0</v>
      </c>
      <c r="J231" s="241"/>
      <c r="K231" s="241"/>
      <c r="L231" s="241"/>
      <c r="M231" s="241"/>
      <c r="N231" s="243"/>
      <c r="O231" s="240">
        <f ca="1">SUM(O222:T222)</f>
        <v>0</v>
      </c>
      <c r="P231" s="241"/>
      <c r="Q231" s="241"/>
      <c r="R231" s="241"/>
      <c r="S231" s="241"/>
      <c r="T231" s="223"/>
      <c r="U231" s="242">
        <f ca="1">SUM(U222:Z222)</f>
        <v>0</v>
      </c>
      <c r="V231" s="241"/>
      <c r="W231" s="241"/>
      <c r="X231" s="241"/>
      <c r="Y231" s="241"/>
      <c r="Z231" s="243"/>
      <c r="AA231" s="240">
        <f ca="1">SUM(AA222:AF222)</f>
        <v>0</v>
      </c>
      <c r="AB231" s="241"/>
      <c r="AC231" s="241"/>
      <c r="AD231" s="241"/>
      <c r="AE231" s="241"/>
      <c r="AF231" s="223"/>
      <c r="AG231" s="242">
        <f ca="1">SUM(AG222:AL222)</f>
        <v>0</v>
      </c>
      <c r="AH231" s="241"/>
      <c r="AI231" s="241"/>
      <c r="AJ231" s="241"/>
      <c r="AK231" s="241"/>
      <c r="AL231" s="243"/>
      <c r="AM231" s="49">
        <f t="shared" ca="1" si="430"/>
        <v>0</v>
      </c>
    </row>
    <row r="232" spans="1:39" ht="15.75" customHeight="1" x14ac:dyDescent="0.25">
      <c r="A232" s="254"/>
      <c r="B232" s="214"/>
      <c r="C232" s="214"/>
      <c r="D232" s="50" t="s">
        <v>15</v>
      </c>
      <c r="E232" s="240">
        <f t="shared" ref="E232:E233" ca="1" si="432">SUM(E223:H223)</f>
        <v>0</v>
      </c>
      <c r="F232" s="241"/>
      <c r="G232" s="241"/>
      <c r="H232" s="223"/>
      <c r="I232" s="242">
        <f t="shared" ref="I232:I233" ca="1" si="433">SUM(I223:N223)</f>
        <v>0</v>
      </c>
      <c r="J232" s="241"/>
      <c r="K232" s="241"/>
      <c r="L232" s="241"/>
      <c r="M232" s="241"/>
      <c r="N232" s="243"/>
      <c r="O232" s="240">
        <f t="shared" ref="O232:O233" ca="1" si="434">SUM(O223:T223)</f>
        <v>0</v>
      </c>
      <c r="P232" s="241"/>
      <c r="Q232" s="241"/>
      <c r="R232" s="241"/>
      <c r="S232" s="241"/>
      <c r="T232" s="223"/>
      <c r="U232" s="242">
        <f t="shared" ref="U232:U233" ca="1" si="435">SUM(U223:Z223)</f>
        <v>0</v>
      </c>
      <c r="V232" s="241"/>
      <c r="W232" s="241"/>
      <c r="X232" s="241"/>
      <c r="Y232" s="241"/>
      <c r="Z232" s="243"/>
      <c r="AA232" s="240">
        <f t="shared" ref="AA232:AA233" ca="1" si="436">SUM(AA223:AF223)</f>
        <v>0</v>
      </c>
      <c r="AB232" s="241"/>
      <c r="AC232" s="241"/>
      <c r="AD232" s="241"/>
      <c r="AE232" s="241"/>
      <c r="AF232" s="223"/>
      <c r="AG232" s="242">
        <f t="shared" ref="AG232:AG233" ca="1" si="437">SUM(AG223:AL223)</f>
        <v>0</v>
      </c>
      <c r="AH232" s="241"/>
      <c r="AI232" s="241"/>
      <c r="AJ232" s="241"/>
      <c r="AK232" s="241"/>
      <c r="AL232" s="243"/>
      <c r="AM232" s="49">
        <f t="shared" ca="1" si="430"/>
        <v>0</v>
      </c>
    </row>
    <row r="233" spans="1:39" ht="15.75" customHeight="1" thickBot="1" x14ac:dyDescent="0.3">
      <c r="A233" s="255"/>
      <c r="B233" s="215"/>
      <c r="C233" s="215"/>
      <c r="D233" s="54" t="s">
        <v>16</v>
      </c>
      <c r="E233" s="245">
        <f t="shared" ca="1" si="432"/>
        <v>0</v>
      </c>
      <c r="F233" s="246"/>
      <c r="G233" s="246"/>
      <c r="H233" s="232"/>
      <c r="I233" s="247">
        <f t="shared" ca="1" si="433"/>
        <v>0</v>
      </c>
      <c r="J233" s="246"/>
      <c r="K233" s="246"/>
      <c r="L233" s="246"/>
      <c r="M233" s="246"/>
      <c r="N233" s="248"/>
      <c r="O233" s="245">
        <f t="shared" ca="1" si="434"/>
        <v>0</v>
      </c>
      <c r="P233" s="246"/>
      <c r="Q233" s="246"/>
      <c r="R233" s="246"/>
      <c r="S233" s="246"/>
      <c r="T233" s="232"/>
      <c r="U233" s="247">
        <f t="shared" ca="1" si="435"/>
        <v>0</v>
      </c>
      <c r="V233" s="246"/>
      <c r="W233" s="246"/>
      <c r="X233" s="246"/>
      <c r="Y233" s="246"/>
      <c r="Z233" s="248"/>
      <c r="AA233" s="245">
        <f t="shared" ca="1" si="436"/>
        <v>0</v>
      </c>
      <c r="AB233" s="246"/>
      <c r="AC233" s="246"/>
      <c r="AD233" s="246"/>
      <c r="AE233" s="246"/>
      <c r="AF233" s="232"/>
      <c r="AG233" s="247">
        <f t="shared" ca="1" si="437"/>
        <v>0</v>
      </c>
      <c r="AH233" s="246"/>
      <c r="AI233" s="246"/>
      <c r="AJ233" s="246"/>
      <c r="AK233" s="246"/>
      <c r="AL233" s="248"/>
      <c r="AM233" s="55">
        <f t="shared" ca="1" si="430"/>
        <v>0</v>
      </c>
    </row>
    <row r="234" spans="1:39" ht="4.5" customHeight="1" x14ac:dyDescent="0.25">
      <c r="A234" s="253">
        <v>10</v>
      </c>
      <c r="B234" s="213">
        <f>'VERİ GİRİŞİ'!B21</f>
        <v>0</v>
      </c>
      <c r="C234" s="213">
        <f>'VERİ GİRİŞİ'!C21</f>
        <v>0</v>
      </c>
      <c r="D234" s="61" t="s">
        <v>50</v>
      </c>
      <c r="E234" s="62">
        <v>45016</v>
      </c>
      <c r="F234" s="63">
        <v>45044</v>
      </c>
      <c r="G234" s="63">
        <v>45047</v>
      </c>
      <c r="H234" s="63">
        <v>45078</v>
      </c>
      <c r="I234" s="63">
        <v>45108</v>
      </c>
      <c r="J234" s="63">
        <v>45139</v>
      </c>
      <c r="K234" s="63">
        <v>45170</v>
      </c>
      <c r="L234" s="63">
        <v>45200</v>
      </c>
      <c r="M234" s="63">
        <v>45231</v>
      </c>
      <c r="N234" s="64">
        <v>45261</v>
      </c>
      <c r="O234" s="65">
        <v>45292</v>
      </c>
      <c r="P234" s="63">
        <v>45323</v>
      </c>
      <c r="Q234" s="63">
        <v>45352</v>
      </c>
      <c r="R234" s="63">
        <v>45383</v>
      </c>
      <c r="S234" s="63">
        <v>45413</v>
      </c>
      <c r="T234" s="63">
        <v>45444</v>
      </c>
      <c r="U234" s="63">
        <v>45474</v>
      </c>
      <c r="V234" s="63">
        <v>45505</v>
      </c>
      <c r="W234" s="63">
        <v>45536</v>
      </c>
      <c r="X234" s="63">
        <v>45566</v>
      </c>
      <c r="Y234" s="63">
        <v>45597</v>
      </c>
      <c r="Z234" s="64">
        <v>45627</v>
      </c>
      <c r="AA234" s="62">
        <v>45658</v>
      </c>
      <c r="AB234" s="63">
        <v>45689</v>
      </c>
      <c r="AC234" s="63">
        <v>45717</v>
      </c>
      <c r="AD234" s="63">
        <v>45748</v>
      </c>
      <c r="AE234" s="63">
        <v>45778</v>
      </c>
      <c r="AF234" s="63">
        <v>45809</v>
      </c>
      <c r="AG234" s="63">
        <v>45839</v>
      </c>
      <c r="AH234" s="63">
        <v>45870</v>
      </c>
      <c r="AI234" s="63">
        <v>45901</v>
      </c>
      <c r="AJ234" s="63">
        <v>45931</v>
      </c>
      <c r="AK234" s="63">
        <v>45962</v>
      </c>
      <c r="AL234" s="66">
        <v>45992</v>
      </c>
      <c r="AM234" s="67"/>
    </row>
    <row r="235" spans="1:39" x14ac:dyDescent="0.25">
      <c r="A235" s="254"/>
      <c r="B235" s="214"/>
      <c r="C235" s="214"/>
      <c r="D235" s="50" t="s">
        <v>20</v>
      </c>
      <c r="E235" s="79">
        <f>'VERİ GİRİŞİ'!E21</f>
        <v>0</v>
      </c>
      <c r="F235" s="79">
        <f>'VERİ GİRİŞİ'!F21</f>
        <v>0</v>
      </c>
      <c r="G235" s="79">
        <f>'VERİ GİRİŞİ'!G21</f>
        <v>0</v>
      </c>
      <c r="H235" s="79">
        <f>'VERİ GİRİŞİ'!H21</f>
        <v>0</v>
      </c>
      <c r="I235" s="79">
        <f>'VERİ GİRİŞİ'!I21</f>
        <v>0</v>
      </c>
      <c r="J235" s="79">
        <f>'VERİ GİRİŞİ'!J21</f>
        <v>0</v>
      </c>
      <c r="K235" s="79">
        <f>'VERİ GİRİŞİ'!K21</f>
        <v>0</v>
      </c>
      <c r="L235" s="79">
        <f>'VERİ GİRİŞİ'!L21</f>
        <v>0</v>
      </c>
      <c r="M235" s="79">
        <f>'VERİ GİRİŞİ'!M21</f>
        <v>0</v>
      </c>
      <c r="N235" s="79">
        <f>'VERİ GİRİŞİ'!N21</f>
        <v>0</v>
      </c>
      <c r="O235" s="79">
        <f>'VERİ GİRİŞİ'!O21</f>
        <v>0</v>
      </c>
      <c r="P235" s="79">
        <f>'VERİ GİRİŞİ'!P21</f>
        <v>0</v>
      </c>
      <c r="Q235" s="79">
        <f>'VERİ GİRİŞİ'!Q21</f>
        <v>0</v>
      </c>
      <c r="R235" s="79">
        <f>'VERİ GİRİŞİ'!R21</f>
        <v>0</v>
      </c>
      <c r="S235" s="79">
        <f>'VERİ GİRİŞİ'!S21</f>
        <v>0</v>
      </c>
      <c r="T235" s="79">
        <f>'VERİ GİRİŞİ'!T21</f>
        <v>0</v>
      </c>
      <c r="U235" s="79">
        <f>'VERİ GİRİŞİ'!U21</f>
        <v>0</v>
      </c>
      <c r="V235" s="79">
        <f>'VERİ GİRİŞİ'!V21</f>
        <v>0</v>
      </c>
      <c r="W235" s="79">
        <f>'VERİ GİRİŞİ'!W21</f>
        <v>0</v>
      </c>
      <c r="X235" s="79">
        <f>'VERİ GİRİŞİ'!X21</f>
        <v>0</v>
      </c>
      <c r="Y235" s="79">
        <f>'VERİ GİRİŞİ'!Y21</f>
        <v>0</v>
      </c>
      <c r="Z235" s="79">
        <f>'VERİ GİRİŞİ'!Z21</f>
        <v>0</v>
      </c>
      <c r="AA235" s="79">
        <f>'VERİ GİRİŞİ'!AA21</f>
        <v>0</v>
      </c>
      <c r="AB235" s="79">
        <f>'VERİ GİRİŞİ'!AB21</f>
        <v>0</v>
      </c>
      <c r="AC235" s="79">
        <f>'VERİ GİRİŞİ'!AC21</f>
        <v>0</v>
      </c>
      <c r="AD235" s="79">
        <f>'VERİ GİRİŞİ'!AD21</f>
        <v>0</v>
      </c>
      <c r="AE235" s="79">
        <f>'VERİ GİRİŞİ'!AE21</f>
        <v>0</v>
      </c>
      <c r="AF235" s="79">
        <f>'VERİ GİRİŞİ'!AF21</f>
        <v>0</v>
      </c>
      <c r="AG235" s="79">
        <f>'VERİ GİRİŞİ'!AG21</f>
        <v>0</v>
      </c>
      <c r="AH235" s="79">
        <f>'VERİ GİRİŞİ'!AH21</f>
        <v>0</v>
      </c>
      <c r="AI235" s="79">
        <f>'VERİ GİRİŞİ'!AI21</f>
        <v>0</v>
      </c>
      <c r="AJ235" s="79">
        <f>'VERİ GİRİŞİ'!AJ21</f>
        <v>0</v>
      </c>
      <c r="AK235" s="79">
        <f>'VERİ GİRİŞİ'!AK21</f>
        <v>0</v>
      </c>
      <c r="AL235" s="79">
        <f>'VERİ GİRİŞİ'!AL21</f>
        <v>0</v>
      </c>
      <c r="AM235" s="79">
        <f>'VERİ GİRİŞİ'!AM21</f>
        <v>0</v>
      </c>
    </row>
    <row r="236" spans="1:39" ht="15" customHeight="1" x14ac:dyDescent="0.25">
      <c r="A236" s="254"/>
      <c r="B236" s="214"/>
      <c r="C236" s="214"/>
      <c r="D236" s="53" t="s">
        <v>8</v>
      </c>
      <c r="E236" s="35">
        <f>SUMIFS(Katsayilar!$C$2:$C$50,Katsayilar!$A$2:$A$50,"&lt;="&amp;DATE(YEAR(E234),MONTH(E234),1),Katsayilar!$B$2:$B$50,"&gt;="&amp;DATE(YEAR(E234),MONTH(E234),1))</f>
        <v>0.43368400000000001</v>
      </c>
      <c r="F236" s="36">
        <f>SUMIFS(Katsayilar!$C$2:$C$50,Katsayilar!$A$2:$A$50,"&lt;="&amp;DATE(YEAR(F234),MONTH(F234),1),Katsayilar!$B$2:$B$50,"&gt;="&amp;DATE(YEAR(F234),MONTH(F234),1))</f>
        <v>0.43368400000000001</v>
      </c>
      <c r="G236" s="36">
        <f>SUMIFS(Katsayilar!$C$2:$C$50,Katsayilar!$A$2:$A$50,"&lt;="&amp;DATE(YEAR(G234),MONTH(G234),1),Katsayilar!$B$2:$B$50,"&gt;="&amp;DATE(YEAR(G234),MONTH(G234),1))</f>
        <v>0.43368400000000001</v>
      </c>
      <c r="H236" s="36">
        <f>SUMIFS(Katsayilar!$C$2:$C$50,Katsayilar!$A$2:$A$50,"&lt;="&amp;DATE(YEAR(H234),MONTH(H234),1),Katsayilar!$B$2:$B$50,"&gt;="&amp;DATE(YEAR(H234),MONTH(H234),1))</f>
        <v>0.43368400000000001</v>
      </c>
      <c r="I236" s="36">
        <f>SUMIFS(Katsayilar!$C$2:$C$50,Katsayilar!$A$2:$A$50,"&lt;="&amp;DATE(YEAR(I234),MONTH(I234),1),Katsayilar!$B$2:$B$50,"&gt;="&amp;DATE(YEAR(I234),MONTH(I234),1))</f>
        <v>0.50979600000000003</v>
      </c>
      <c r="J236" s="36">
        <f>SUMIFS(Katsayilar!$C$2:$C$50,Katsayilar!$A$2:$A$50,"&lt;="&amp;DATE(YEAR(J234),MONTH(J234),1),Katsayilar!$B$2:$B$50,"&gt;="&amp;DATE(YEAR(J234),MONTH(J234),1))</f>
        <v>0.50979600000000003</v>
      </c>
      <c r="K236" s="36">
        <f>SUMIFS(Katsayilar!$C$2:$C$50,Katsayilar!$A$2:$A$50,"&lt;="&amp;DATE(YEAR(K234),MONTH(K234),1),Katsayilar!$B$2:$B$50,"&gt;="&amp;DATE(YEAR(K234),MONTH(K234),1))</f>
        <v>0.50979600000000003</v>
      </c>
      <c r="L236" s="36">
        <f>SUMIFS(Katsayilar!$C$2:$C$50,Katsayilar!$A$2:$A$50,"&lt;="&amp;DATE(YEAR(L234),MONTH(L234),1),Katsayilar!$B$2:$B$50,"&gt;="&amp;DATE(YEAR(L234),MONTH(L234),1))</f>
        <v>0.50979600000000003</v>
      </c>
      <c r="M236" s="36">
        <f>SUMIFS(Katsayilar!$C$2:$C$50,Katsayilar!$A$2:$A$50,"&lt;="&amp;DATE(YEAR(M234),MONTH(M234),1),Katsayilar!$B$2:$B$50,"&gt;="&amp;DATE(YEAR(M234),MONTH(M234),1))</f>
        <v>0.50979600000000003</v>
      </c>
      <c r="N236" s="37">
        <f>SUMIFS(Katsayilar!$C$2:$C$50,Katsayilar!$A$2:$A$50,"&lt;="&amp;DATE(YEAR(N234),MONTH(N234),1),Katsayilar!$B$2:$B$50,"&gt;="&amp;DATE(YEAR(N234),MONTH(N234),1))</f>
        <v>0.50979600000000003</v>
      </c>
      <c r="O236" s="36">
        <f>SUMIFS(Katsayilar!$C$2:$C$50,Katsayilar!$A$2:$A$50,"&lt;="&amp;DATE(YEAR(O234),MONTH(O234),1),Katsayilar!$B$2:$B$50,"&gt;="&amp;DATE(YEAR(O234),MONTH(O234),1))</f>
        <v>0.76087099999999996</v>
      </c>
      <c r="P236" s="36">
        <f>SUMIFS(Katsayilar!$C$2:$C$50,Katsayilar!$A$2:$A$50,"&lt;="&amp;DATE(YEAR(P234),MONTH(P234),1),Katsayilar!$B$2:$B$50,"&gt;="&amp;DATE(YEAR(P234),MONTH(P234),1))</f>
        <v>0.76087099999999996</v>
      </c>
      <c r="Q236" s="36">
        <f>SUMIFS(Katsayilar!$C$2:$C$50,Katsayilar!$A$2:$A$50,"&lt;="&amp;DATE(YEAR(Q234),MONTH(Q234),1),Katsayilar!$B$2:$B$50,"&gt;="&amp;DATE(YEAR(Q234),MONTH(Q234),1))</f>
        <v>0.76087099999999996</v>
      </c>
      <c r="R236" s="36">
        <f>SUMIFS(Katsayilar!$C$2:$C$50,Katsayilar!$A$2:$A$50,"&lt;="&amp;DATE(YEAR(R234),MONTH(R234),1),Katsayilar!$B$2:$B$50,"&gt;="&amp;DATE(YEAR(R234),MONTH(R234),1))</f>
        <v>0.76087099999999996</v>
      </c>
      <c r="S236" s="36">
        <f>SUMIFS(Katsayilar!$C$2:$C$50,Katsayilar!$A$2:$A$50,"&lt;="&amp;DATE(YEAR(S234),MONTH(S234),1),Katsayilar!$B$2:$B$50,"&gt;="&amp;DATE(YEAR(S234),MONTH(S234),1))</f>
        <v>0.76087099999999996</v>
      </c>
      <c r="T236" s="36">
        <f>SUMIFS(Katsayilar!$C$2:$C$50,Katsayilar!$A$2:$A$50,"&lt;="&amp;DATE(YEAR(T234),MONTH(T234),1),Katsayilar!$B$2:$B$50,"&gt;="&amp;DATE(YEAR(T234),MONTH(T234),1))</f>
        <v>0.76087099999999996</v>
      </c>
      <c r="U236" s="36">
        <f>SUMIFS(Katsayilar!$C$2:$C$50,Katsayilar!$A$2:$A$50,"&lt;="&amp;DATE(YEAR(U234),MONTH(U234),1),Katsayilar!$B$2:$B$50,"&gt;="&amp;DATE(YEAR(U234),MONTH(U234),1))</f>
        <v>0.90779600000000005</v>
      </c>
      <c r="V236" s="36">
        <f>SUMIFS(Katsayilar!$C$2:$C$50,Katsayilar!$A$2:$A$50,"&lt;="&amp;DATE(YEAR(V234),MONTH(V234),1),Katsayilar!$B$2:$B$50,"&gt;="&amp;DATE(YEAR(V234),MONTH(V234),1))</f>
        <v>0.90779600000000005</v>
      </c>
      <c r="W236" s="36">
        <f>SUMIFS(Katsayilar!$C$2:$C$50,Katsayilar!$A$2:$A$50,"&lt;="&amp;DATE(YEAR(W234),MONTH(W234),1),Katsayilar!$B$2:$B$50,"&gt;="&amp;DATE(YEAR(W234),MONTH(W234),1))</f>
        <v>0.90779600000000005</v>
      </c>
      <c r="X236" s="36">
        <f>SUMIFS(Katsayilar!$C$2:$C$50,Katsayilar!$A$2:$A$50,"&lt;="&amp;DATE(YEAR(X234),MONTH(X234),1),Katsayilar!$B$2:$B$50,"&gt;="&amp;DATE(YEAR(X234),MONTH(X234),1))</f>
        <v>0.90779600000000005</v>
      </c>
      <c r="Y236" s="36">
        <f>SUMIFS(Katsayilar!$C$2:$C$50,Katsayilar!$A$2:$A$50,"&lt;="&amp;DATE(YEAR(Y234),MONTH(Y234),1),Katsayilar!$B$2:$B$50,"&gt;="&amp;DATE(YEAR(Y234),MONTH(Y234),1))</f>
        <v>0.90779600000000005</v>
      </c>
      <c r="Z236" s="37">
        <f>SUMIFS(Katsayilar!$C$2:$C$50,Katsayilar!$A$2:$A$50,"&lt;="&amp;DATE(YEAR(Z234),MONTH(Z234),1),Katsayilar!$B$2:$B$50,"&gt;="&amp;DATE(YEAR(Z234),MONTH(Z234),1))</f>
        <v>0.90779600000000005</v>
      </c>
      <c r="AA236" s="35">
        <f>SUMIFS(Katsayilar!$C$2:$C$50,Katsayilar!$A$2:$A$50,"&lt;="&amp;DATE(YEAR(AA234),MONTH(AA234),1),Katsayilar!$B$2:$B$50,"&gt;="&amp;DATE(YEAR(AA234),MONTH(AA234),1))</f>
        <v>1.012556</v>
      </c>
      <c r="AB236" s="36">
        <f>SUMIFS(Katsayilar!$C$2:$C$50,Katsayilar!$A$2:$A$50,"&lt;="&amp;DATE(YEAR(AB234),MONTH(AB234),1),Katsayilar!$B$2:$B$50,"&gt;="&amp;DATE(YEAR(AB234),MONTH(AB234),1))</f>
        <v>1.012556</v>
      </c>
      <c r="AC236" s="36">
        <f>SUMIFS(Katsayilar!$C$2:$C$50,Katsayilar!$A$2:$A$50,"&lt;="&amp;DATE(YEAR(AC234),MONTH(AC234),1),Katsayilar!$B$2:$B$50,"&gt;="&amp;DATE(YEAR(AC234),MONTH(AC234),1))</f>
        <v>1.012556</v>
      </c>
      <c r="AD236" s="36">
        <f>SUMIFS(Katsayilar!$C$2:$C$50,Katsayilar!$A$2:$A$50,"&lt;="&amp;DATE(YEAR(AD234),MONTH(AD234),1),Katsayilar!$B$2:$B$50,"&gt;="&amp;DATE(YEAR(AD234),MONTH(AD234),1))</f>
        <v>1.012556</v>
      </c>
      <c r="AE236" s="36">
        <f>SUMIFS(Katsayilar!$C$2:$C$50,Katsayilar!$A$2:$A$50,"&lt;="&amp;DATE(YEAR(AE234),MONTH(AE234),1),Katsayilar!$B$2:$B$50,"&gt;="&amp;DATE(YEAR(AE234),MONTH(AE234),1))</f>
        <v>1.012556</v>
      </c>
      <c r="AF236" s="36">
        <f>SUMIFS(Katsayilar!$C$2:$C$50,Katsayilar!$A$2:$A$50,"&lt;="&amp;DATE(YEAR(AF234),MONTH(AF234),1),Katsayilar!$B$2:$B$50,"&gt;="&amp;DATE(YEAR(AF234),MONTH(AF234),1))</f>
        <v>1.012556</v>
      </c>
      <c r="AG236" s="36">
        <f>SUMIFS(Katsayilar!$C$2:$C$50,Katsayilar!$A$2:$A$50,"&lt;="&amp;DATE(YEAR(AG234),MONTH(AG234),1),Katsayilar!$B$2:$B$50,"&gt;="&amp;DATE(YEAR(AG234),MONTH(AG234),1))</f>
        <v>1.1702109999999999</v>
      </c>
      <c r="AH236" s="36">
        <f>SUMIFS(Katsayilar!$C$2:$C$50,Katsayilar!$A$2:$A$50,"&lt;="&amp;DATE(YEAR(AH234),MONTH(AH234),1),Katsayilar!$B$2:$B$50,"&gt;="&amp;DATE(YEAR(AH234),MONTH(AH234),1))</f>
        <v>1.1702109999999999</v>
      </c>
      <c r="AI236" s="36">
        <f>SUMIFS(Katsayilar!$C$2:$C$50,Katsayilar!$A$2:$A$50,"&lt;="&amp;DATE(YEAR(AI234),MONTH(AI234),1),Katsayilar!$B$2:$B$50,"&gt;="&amp;DATE(YEAR(AI234),MONTH(AI234),1))</f>
        <v>1.1702109999999999</v>
      </c>
      <c r="AJ236" s="36">
        <f>SUMIFS(Katsayilar!$C$2:$C$50,Katsayilar!$A$2:$A$50,"&lt;="&amp;DATE(YEAR(AJ234),MONTH(AJ234),1),Katsayilar!$B$2:$B$50,"&gt;="&amp;DATE(YEAR(AJ234),MONTH(AJ234),1))</f>
        <v>1.1702109999999999</v>
      </c>
      <c r="AK236" s="36">
        <f>SUMIFS(Katsayilar!$C$2:$C$50,Katsayilar!$A$2:$A$50,"&lt;="&amp;DATE(YEAR(AK234),MONTH(AK234),1),Katsayilar!$B$2:$B$50,"&gt;="&amp;DATE(YEAR(AK234),MONTH(AK234),1))</f>
        <v>1.1702109999999999</v>
      </c>
      <c r="AL236" s="36">
        <f>SUMIFS(Katsayilar!$C$2:$C$50,Katsayilar!$A$2:$A$50,"&lt;="&amp;DATE(YEAR(AL234),MONTH(AL234),1),Katsayilar!$B$2:$B$50,"&gt;="&amp;DATE(YEAR(AL234),MONTH(AL234),1))</f>
        <v>1.1702109999999999</v>
      </c>
      <c r="AM236" s="51"/>
    </row>
    <row r="237" spans="1:39" ht="15" customHeight="1" x14ac:dyDescent="0.25">
      <c r="A237" s="254"/>
      <c r="B237" s="214"/>
      <c r="C237" s="214"/>
      <c r="D237" s="53" t="s">
        <v>17</v>
      </c>
      <c r="E237" s="38">
        <f t="shared" ref="E237:AL237" si="438">IF(OR(E236="",E235=""),"",200*E236*E235)</f>
        <v>0</v>
      </c>
      <c r="F237" s="39">
        <f t="shared" si="438"/>
        <v>0</v>
      </c>
      <c r="G237" s="39">
        <f t="shared" si="438"/>
        <v>0</v>
      </c>
      <c r="H237" s="39">
        <f t="shared" si="438"/>
        <v>0</v>
      </c>
      <c r="I237" s="39">
        <f t="shared" si="438"/>
        <v>0</v>
      </c>
      <c r="J237" s="39">
        <f t="shared" si="438"/>
        <v>0</v>
      </c>
      <c r="K237" s="39">
        <f t="shared" si="438"/>
        <v>0</v>
      </c>
      <c r="L237" s="39">
        <f t="shared" si="438"/>
        <v>0</v>
      </c>
      <c r="M237" s="39">
        <f t="shared" si="438"/>
        <v>0</v>
      </c>
      <c r="N237" s="40">
        <f t="shared" si="438"/>
        <v>0</v>
      </c>
      <c r="O237" s="39">
        <f t="shared" si="438"/>
        <v>0</v>
      </c>
      <c r="P237" s="39">
        <f t="shared" si="438"/>
        <v>0</v>
      </c>
      <c r="Q237" s="39">
        <f t="shared" si="438"/>
        <v>0</v>
      </c>
      <c r="R237" s="39">
        <f t="shared" si="438"/>
        <v>0</v>
      </c>
      <c r="S237" s="39">
        <f t="shared" si="438"/>
        <v>0</v>
      </c>
      <c r="T237" s="39">
        <f t="shared" si="438"/>
        <v>0</v>
      </c>
      <c r="U237" s="39">
        <f t="shared" si="438"/>
        <v>0</v>
      </c>
      <c r="V237" s="39">
        <f t="shared" si="438"/>
        <v>0</v>
      </c>
      <c r="W237" s="39">
        <f t="shared" si="438"/>
        <v>0</v>
      </c>
      <c r="X237" s="39">
        <f t="shared" si="438"/>
        <v>0</v>
      </c>
      <c r="Y237" s="39">
        <f t="shared" si="438"/>
        <v>0</v>
      </c>
      <c r="Z237" s="40">
        <f t="shared" si="438"/>
        <v>0</v>
      </c>
      <c r="AA237" s="38">
        <f t="shared" si="438"/>
        <v>0</v>
      </c>
      <c r="AB237" s="39">
        <f t="shared" si="438"/>
        <v>0</v>
      </c>
      <c r="AC237" s="39">
        <f t="shared" si="438"/>
        <v>0</v>
      </c>
      <c r="AD237" s="39">
        <f t="shared" si="438"/>
        <v>0</v>
      </c>
      <c r="AE237" s="39">
        <f t="shared" si="438"/>
        <v>0</v>
      </c>
      <c r="AF237" s="39">
        <f t="shared" si="438"/>
        <v>0</v>
      </c>
      <c r="AG237" s="39">
        <f t="shared" si="438"/>
        <v>0</v>
      </c>
      <c r="AH237" s="39">
        <f t="shared" si="438"/>
        <v>0</v>
      </c>
      <c r="AI237" s="39">
        <f t="shared" si="438"/>
        <v>0</v>
      </c>
      <c r="AJ237" s="39">
        <f t="shared" si="438"/>
        <v>0</v>
      </c>
      <c r="AK237" s="39">
        <f t="shared" si="438"/>
        <v>0</v>
      </c>
      <c r="AL237" s="39">
        <f t="shared" si="438"/>
        <v>0</v>
      </c>
      <c r="AM237" s="51"/>
    </row>
    <row r="238" spans="1:39" ht="15" customHeight="1" x14ac:dyDescent="0.25">
      <c r="A238" s="254"/>
      <c r="B238" s="214"/>
      <c r="C238" s="214"/>
      <c r="D238" s="53" t="s">
        <v>51</v>
      </c>
      <c r="E238" s="38">
        <f>IF(E237="","",E237*Ayarlar!$B$4)</f>
        <v>0</v>
      </c>
      <c r="F238" s="39">
        <f>IF(F237="","",F237*Ayarlar!$B$4)</f>
        <v>0</v>
      </c>
      <c r="G238" s="39">
        <f>IF(G237="","",G237*Ayarlar!$B$4)</f>
        <v>0</v>
      </c>
      <c r="H238" s="39">
        <f>IF(H237="","",H237*Ayarlar!$B$4)</f>
        <v>0</v>
      </c>
      <c r="I238" s="39">
        <f>IF(I237="","",I237*Ayarlar!$B$4)</f>
        <v>0</v>
      </c>
      <c r="J238" s="39">
        <f>IF(J237="","",J237*Ayarlar!$B$4)</f>
        <v>0</v>
      </c>
      <c r="K238" s="39">
        <f>IF(K237="","",K237*Ayarlar!$B$4)</f>
        <v>0</v>
      </c>
      <c r="L238" s="39">
        <f>IF(L237="","",L237*Ayarlar!$B$4)</f>
        <v>0</v>
      </c>
      <c r="M238" s="39">
        <f>IF(M237="","",M237*Ayarlar!$B$4)</f>
        <v>0</v>
      </c>
      <c r="N238" s="40">
        <f>IF(N237="","",N237*Ayarlar!$B$4)</f>
        <v>0</v>
      </c>
      <c r="O238" s="39">
        <f>IF(O237="","",O237*Ayarlar!$B$4)</f>
        <v>0</v>
      </c>
      <c r="P238" s="39">
        <f>IF(P237="","",P237*Ayarlar!$B$4)</f>
        <v>0</v>
      </c>
      <c r="Q238" s="39">
        <f>IF(Q237="","",Q237*Ayarlar!$B$4)</f>
        <v>0</v>
      </c>
      <c r="R238" s="39">
        <f>IF(R237="","",R237*Ayarlar!$B$4)</f>
        <v>0</v>
      </c>
      <c r="S238" s="39">
        <f>IF(S237="","",S237*Ayarlar!$B$4)</f>
        <v>0</v>
      </c>
      <c r="T238" s="39">
        <f>IF(T237="","",T237*Ayarlar!$B$4)</f>
        <v>0</v>
      </c>
      <c r="U238" s="39">
        <f>IF(U237="","",U237*Ayarlar!$B$4)</f>
        <v>0</v>
      </c>
      <c r="V238" s="39">
        <f>IF(V237="","",V237*Ayarlar!$B$4)</f>
        <v>0</v>
      </c>
      <c r="W238" s="39">
        <f>IF(W237="","",W237*Ayarlar!$B$4)</f>
        <v>0</v>
      </c>
      <c r="X238" s="39">
        <f>IF(X237="","",X237*Ayarlar!$B$4)</f>
        <v>0</v>
      </c>
      <c r="Y238" s="39">
        <f>IF(Y237="","",Y237*Ayarlar!$B$4)</f>
        <v>0</v>
      </c>
      <c r="Z238" s="40">
        <f>IF(Z237="","",Z237*Ayarlar!$B$4)</f>
        <v>0</v>
      </c>
      <c r="AA238" s="38">
        <f>IF(AA237="","",AA237*Ayarlar!$B$4)</f>
        <v>0</v>
      </c>
      <c r="AB238" s="39">
        <f>IF(AB237="","",AB237*Ayarlar!$B$4)</f>
        <v>0</v>
      </c>
      <c r="AC238" s="39">
        <f>IF(AC237="","",AC237*Ayarlar!$B$4)</f>
        <v>0</v>
      </c>
      <c r="AD238" s="39">
        <f>IF(AD237="","",AD237*Ayarlar!$B$4)</f>
        <v>0</v>
      </c>
      <c r="AE238" s="39">
        <f>IF(AE237="","",AE237*Ayarlar!$B$4)</f>
        <v>0</v>
      </c>
      <c r="AF238" s="39">
        <f>IF(AF237="","",AF237*Ayarlar!$B$4)</f>
        <v>0</v>
      </c>
      <c r="AG238" s="39">
        <f>IF(AG237="","",AG237*Ayarlar!$B$4)</f>
        <v>0</v>
      </c>
      <c r="AH238" s="39">
        <f>IF(AH237="","",AH237*Ayarlar!$B$4)</f>
        <v>0</v>
      </c>
      <c r="AI238" s="39">
        <f>IF(AI237="","",AI237*Ayarlar!$B$4)</f>
        <v>0</v>
      </c>
      <c r="AJ238" s="39">
        <f>IF(AJ237="","",AJ237*Ayarlar!$B$4)</f>
        <v>0</v>
      </c>
      <c r="AK238" s="39">
        <f>IF(AK237="","",AK237*Ayarlar!$B$4)</f>
        <v>0</v>
      </c>
      <c r="AL238" s="39">
        <f>IF(AL237="","",AL237*Ayarlar!$B$4)</f>
        <v>0</v>
      </c>
      <c r="AM238" s="51"/>
    </row>
    <row r="239" spans="1:39" ht="15" customHeight="1" x14ac:dyDescent="0.25">
      <c r="A239" s="254"/>
      <c r="B239" s="214"/>
      <c r="C239" s="214"/>
      <c r="D239" s="53" t="s">
        <v>18</v>
      </c>
      <c r="E239" s="38">
        <f>IF(E237="","",E237*Ayarlar!$B$2)</f>
        <v>0</v>
      </c>
      <c r="F239" s="39">
        <f>IF(F237="","",F237*Ayarlar!$B$2)</f>
        <v>0</v>
      </c>
      <c r="G239" s="39">
        <f>IF(G237="","",G237*Ayarlar!$B$2)</f>
        <v>0</v>
      </c>
      <c r="H239" s="39">
        <f>IF(H237="","",H237*Ayarlar!$B$2)</f>
        <v>0</v>
      </c>
      <c r="I239" s="39">
        <f>IF(I237="","",I237*Ayarlar!$B$2)</f>
        <v>0</v>
      </c>
      <c r="J239" s="39">
        <f>IF(J237="","",J237*Ayarlar!$B$2)</f>
        <v>0</v>
      </c>
      <c r="K239" s="39">
        <f>IF(K237="","",K237*Ayarlar!$B$2)</f>
        <v>0</v>
      </c>
      <c r="L239" s="39">
        <f>IF(L237="","",L237*Ayarlar!$B$2)</f>
        <v>0</v>
      </c>
      <c r="M239" s="39">
        <f>IF(M237="","",M237*Ayarlar!$B$2)</f>
        <v>0</v>
      </c>
      <c r="N239" s="40">
        <f>IF(N237="","",N237*Ayarlar!$B$2)</f>
        <v>0</v>
      </c>
      <c r="O239" s="39">
        <f>IF(O237="","",O237*Ayarlar!$B$2)</f>
        <v>0</v>
      </c>
      <c r="P239" s="39">
        <f>IF(P237="","",P237*Ayarlar!$B$2)</f>
        <v>0</v>
      </c>
      <c r="Q239" s="39">
        <f>IF(Q237="","",Q237*Ayarlar!$B$2)</f>
        <v>0</v>
      </c>
      <c r="R239" s="39">
        <f>IF(R237="","",R237*Ayarlar!$B$2)</f>
        <v>0</v>
      </c>
      <c r="S239" s="39">
        <f>IF(S237="","",S237*Ayarlar!$B$2)</f>
        <v>0</v>
      </c>
      <c r="T239" s="39">
        <f>IF(T237="","",T237*Ayarlar!$B$2)</f>
        <v>0</v>
      </c>
      <c r="U239" s="39">
        <f>IF(U237="","",U237*Ayarlar!$B$2)</f>
        <v>0</v>
      </c>
      <c r="V239" s="39">
        <f>IF(V237="","",V237*Ayarlar!$B$2)</f>
        <v>0</v>
      </c>
      <c r="W239" s="39">
        <f>IF(W237="","",W237*Ayarlar!$B$2)</f>
        <v>0</v>
      </c>
      <c r="X239" s="39">
        <f>IF(X237="","",X237*Ayarlar!$B$2)</f>
        <v>0</v>
      </c>
      <c r="Y239" s="39">
        <f>IF(Y237="","",Y237*Ayarlar!$B$2)</f>
        <v>0</v>
      </c>
      <c r="Z239" s="40">
        <f>IF(Z237="","",Z237*Ayarlar!$B$2)</f>
        <v>0</v>
      </c>
      <c r="AA239" s="38">
        <f>IF(AA237="","",AA237*Ayarlar!$B$2)</f>
        <v>0</v>
      </c>
      <c r="AB239" s="39">
        <f>IF(AB237="","",AB237*Ayarlar!$B$2)</f>
        <v>0</v>
      </c>
      <c r="AC239" s="39">
        <f>IF(AC237="","",AC237*Ayarlar!$B$2)</f>
        <v>0</v>
      </c>
      <c r="AD239" s="39">
        <f>IF(AD237="","",AD237*Ayarlar!$B$2)</f>
        <v>0</v>
      </c>
      <c r="AE239" s="39">
        <f>IF(AE237="","",AE237*Ayarlar!$B$2)</f>
        <v>0</v>
      </c>
      <c r="AF239" s="39">
        <f>IF(AF237="","",AF237*Ayarlar!$B$2)</f>
        <v>0</v>
      </c>
      <c r="AG239" s="39">
        <f>IF(AG237="","",AG237*Ayarlar!$B$2)</f>
        <v>0</v>
      </c>
      <c r="AH239" s="39">
        <f>IF(AH237="","",AH237*Ayarlar!$B$2)</f>
        <v>0</v>
      </c>
      <c r="AI239" s="39">
        <f>IF(AI237="","",AI237*Ayarlar!$B$2)</f>
        <v>0</v>
      </c>
      <c r="AJ239" s="39">
        <f>IF(AJ237="","",AJ237*Ayarlar!$B$2)</f>
        <v>0</v>
      </c>
      <c r="AK239" s="39">
        <f>IF(AK237="","",AK237*Ayarlar!$B$2)</f>
        <v>0</v>
      </c>
      <c r="AL239" s="39">
        <f>IF(AL237="","",AL237*Ayarlar!$B$2)</f>
        <v>0</v>
      </c>
      <c r="AM239" s="51"/>
    </row>
    <row r="240" spans="1:39" ht="15" customHeight="1" x14ac:dyDescent="0.25">
      <c r="A240" s="254"/>
      <c r="B240" s="214"/>
      <c r="C240" s="214"/>
      <c r="D240" s="53" t="s">
        <v>9</v>
      </c>
      <c r="E240" s="38" t="str">
        <f>IF(D227="4/B",IFERROR(E237*Ayarlar!$B$3,""),"")</f>
        <v/>
      </c>
      <c r="F240" s="39" t="str">
        <f>IF(E227="4/B",IFERROR(F237*Ayarlar!$B$3,""),"")</f>
        <v/>
      </c>
      <c r="G240" s="39" t="str">
        <f>IF(F227="4/B",IFERROR(G237*Ayarlar!$B$3,""),"")</f>
        <v/>
      </c>
      <c r="H240" s="39" t="str">
        <f>IF(G227="4/B",IFERROR(H237*Ayarlar!$B$3,""),"")</f>
        <v/>
      </c>
      <c r="I240" s="39" t="str">
        <f>IF(H227="4/B",IFERROR(I237*Ayarlar!$B$3,""),"")</f>
        <v/>
      </c>
      <c r="J240" s="39" t="str">
        <f>IF(I227="4/B",IFERROR(J237*Ayarlar!$B$3,""),"")</f>
        <v/>
      </c>
      <c r="K240" s="39" t="str">
        <f>IF(J227="4/B",IFERROR(K237*Ayarlar!$B$3,""),"")</f>
        <v/>
      </c>
      <c r="L240" s="39" t="str">
        <f>IF(K227="4/B",IFERROR(L237*Ayarlar!$B$3,""),"")</f>
        <v/>
      </c>
      <c r="M240" s="39" t="str">
        <f>IF(L227="4/B",IFERROR(M237*Ayarlar!$B$3,""),"")</f>
        <v/>
      </c>
      <c r="N240" s="40" t="str">
        <f>IF(M227="4/B",IFERROR(N237*Ayarlar!$B$3,""),"")</f>
        <v/>
      </c>
      <c r="O240" s="39" t="str">
        <f>IF(N227="4/B",IFERROR(O237*Ayarlar!$B$3,""),"")</f>
        <v/>
      </c>
      <c r="P240" s="39" t="str">
        <f>IF(O227="4/B",IFERROR(P237*Ayarlar!$B$3,""),"")</f>
        <v/>
      </c>
      <c r="Q240" s="39" t="str">
        <f>IF(P227="4/B",IFERROR(Q237*Ayarlar!$B$3,""),"")</f>
        <v/>
      </c>
      <c r="R240" s="39" t="str">
        <f>IF(Q227="4/B",IFERROR(R237*Ayarlar!$B$3,""),"")</f>
        <v/>
      </c>
      <c r="S240" s="39" t="str">
        <f>IF(R227="4/B",IFERROR(S237*Ayarlar!$B$3,""),"")</f>
        <v/>
      </c>
      <c r="T240" s="39" t="str">
        <f>IF(S227="4/B",IFERROR(T237*Ayarlar!$B$3,""),"")</f>
        <v/>
      </c>
      <c r="U240" s="39" t="str">
        <f>IF(T227="4/B",IFERROR(U237*Ayarlar!$B$3,""),"")</f>
        <v/>
      </c>
      <c r="V240" s="39" t="str">
        <f>IF(U227="4/B",IFERROR(V237*Ayarlar!$B$3,""),"")</f>
        <v/>
      </c>
      <c r="W240" s="39" t="str">
        <f>IF(V227="4/B",IFERROR(W237*Ayarlar!$B$3,""),"")</f>
        <v/>
      </c>
      <c r="X240" s="39" t="str">
        <f>IF(W227="4/B",IFERROR(X237*Ayarlar!$B$3,""),"")</f>
        <v/>
      </c>
      <c r="Y240" s="39" t="str">
        <f>IF(X227="4/B",IFERROR(Y237*Ayarlar!$B$3,""),"")</f>
        <v/>
      </c>
      <c r="Z240" s="39" t="str">
        <f>IF(Y227="4/B",IFERROR(Z237*Ayarlar!$B$3,""),"")</f>
        <v/>
      </c>
      <c r="AA240" s="39" t="str">
        <f>IF(Z227="4/B",IFERROR(AA237*Ayarlar!$B$3,""),"")</f>
        <v/>
      </c>
      <c r="AB240" s="39" t="str">
        <f>IF(AA227="4/B",IFERROR(AB237*Ayarlar!$B$3,""),"")</f>
        <v/>
      </c>
      <c r="AC240" s="39" t="str">
        <f>IF(AB227="4/B",IFERROR(AC237*Ayarlar!$B$3,""),"")</f>
        <v/>
      </c>
      <c r="AD240" s="39" t="str">
        <f>IF(AC227="4/B",IFERROR(AD237*Ayarlar!$B$3,""),"")</f>
        <v/>
      </c>
      <c r="AE240" s="39" t="str">
        <f>IF(AD227="4/B",IFERROR(AE237*Ayarlar!$B$3,""),"")</f>
        <v/>
      </c>
      <c r="AF240" s="39" t="str">
        <f>IF(AE227="4/B",IFERROR(AF237*Ayarlar!$B$3,""),"")</f>
        <v/>
      </c>
      <c r="AG240" s="39" t="str">
        <f>IF(AF227="4/B",IFERROR(AG237*Ayarlar!$B$3,""),"")</f>
        <v/>
      </c>
      <c r="AH240" s="39" t="str">
        <f>IF(AG227="4/B",IFERROR(AH237*Ayarlar!$B$3,""),"")</f>
        <v/>
      </c>
      <c r="AI240" s="39" t="str">
        <f>IF(AH227="4/B",IFERROR(AI237*Ayarlar!$B$3,""),"")</f>
        <v/>
      </c>
      <c r="AJ240" s="39" t="str">
        <f>IF(AI227="4/B",IFERROR(AJ237*Ayarlar!$B$3,""),"")</f>
        <v/>
      </c>
      <c r="AK240" s="39" t="str">
        <f>IF(AJ227="4/B",IFERROR(AK237*Ayarlar!$B$3,""),"")</f>
        <v/>
      </c>
      <c r="AL240" s="39" t="str">
        <f>IF(AK227="4/B",IFERROR(AL237*Ayarlar!$B$3,""),"")</f>
        <v/>
      </c>
      <c r="AM240" s="51"/>
    </row>
    <row r="241" spans="1:39" ht="15" customHeight="1" x14ac:dyDescent="0.25">
      <c r="A241" s="254"/>
      <c r="B241" s="214"/>
      <c r="C241" s="214"/>
      <c r="D241" s="53" t="s">
        <v>19</v>
      </c>
      <c r="E241" s="38">
        <f t="shared" ref="E241:AL241" si="439">IF(E237="","",E237-E238-E239)</f>
        <v>0</v>
      </c>
      <c r="F241" s="39">
        <f t="shared" si="439"/>
        <v>0</v>
      </c>
      <c r="G241" s="39">
        <f t="shared" si="439"/>
        <v>0</v>
      </c>
      <c r="H241" s="39">
        <f t="shared" si="439"/>
        <v>0</v>
      </c>
      <c r="I241" s="39">
        <f t="shared" si="439"/>
        <v>0</v>
      </c>
      <c r="J241" s="39">
        <f t="shared" si="439"/>
        <v>0</v>
      </c>
      <c r="K241" s="39">
        <f t="shared" si="439"/>
        <v>0</v>
      </c>
      <c r="L241" s="39">
        <f t="shared" si="439"/>
        <v>0</v>
      </c>
      <c r="M241" s="39">
        <f t="shared" si="439"/>
        <v>0</v>
      </c>
      <c r="N241" s="40">
        <f t="shared" si="439"/>
        <v>0</v>
      </c>
      <c r="O241" s="39">
        <f t="shared" si="439"/>
        <v>0</v>
      </c>
      <c r="P241" s="39">
        <f t="shared" si="439"/>
        <v>0</v>
      </c>
      <c r="Q241" s="39">
        <f t="shared" si="439"/>
        <v>0</v>
      </c>
      <c r="R241" s="39">
        <f t="shared" si="439"/>
        <v>0</v>
      </c>
      <c r="S241" s="39">
        <f t="shared" si="439"/>
        <v>0</v>
      </c>
      <c r="T241" s="39">
        <f t="shared" si="439"/>
        <v>0</v>
      </c>
      <c r="U241" s="39">
        <f t="shared" si="439"/>
        <v>0</v>
      </c>
      <c r="V241" s="39">
        <f t="shared" si="439"/>
        <v>0</v>
      </c>
      <c r="W241" s="39">
        <f t="shared" si="439"/>
        <v>0</v>
      </c>
      <c r="X241" s="39">
        <f t="shared" si="439"/>
        <v>0</v>
      </c>
      <c r="Y241" s="39">
        <f t="shared" si="439"/>
        <v>0</v>
      </c>
      <c r="Z241" s="40">
        <f t="shared" si="439"/>
        <v>0</v>
      </c>
      <c r="AA241" s="38">
        <f t="shared" si="439"/>
        <v>0</v>
      </c>
      <c r="AB241" s="39">
        <f t="shared" si="439"/>
        <v>0</v>
      </c>
      <c r="AC241" s="39">
        <f t="shared" si="439"/>
        <v>0</v>
      </c>
      <c r="AD241" s="39">
        <f t="shared" si="439"/>
        <v>0</v>
      </c>
      <c r="AE241" s="39">
        <f t="shared" si="439"/>
        <v>0</v>
      </c>
      <c r="AF241" s="39">
        <f t="shared" si="439"/>
        <v>0</v>
      </c>
      <c r="AG241" s="39">
        <f t="shared" si="439"/>
        <v>0</v>
      </c>
      <c r="AH241" s="39">
        <f t="shared" si="439"/>
        <v>0</v>
      </c>
      <c r="AI241" s="39">
        <f t="shared" si="439"/>
        <v>0</v>
      </c>
      <c r="AJ241" s="39">
        <f t="shared" si="439"/>
        <v>0</v>
      </c>
      <c r="AK241" s="39">
        <f t="shared" si="439"/>
        <v>0</v>
      </c>
      <c r="AL241" s="39">
        <f t="shared" si="439"/>
        <v>0</v>
      </c>
      <c r="AM241" s="51"/>
    </row>
    <row r="242" spans="1:39" ht="15" customHeight="1" x14ac:dyDescent="0.25">
      <c r="A242" s="254"/>
      <c r="B242" s="214"/>
      <c r="C242" s="214"/>
      <c r="D242" s="53" t="s">
        <v>10</v>
      </c>
      <c r="E242" s="41">
        <f ca="1">IF(E234="","",Ayarlar!$B$1)</f>
        <v>46142</v>
      </c>
      <c r="F242" s="42">
        <f ca="1">IF(F234="","",Ayarlar!$B$1)</f>
        <v>46142</v>
      </c>
      <c r="G242" s="42">
        <f ca="1">IF(G234="","",Ayarlar!$B$1)</f>
        <v>46142</v>
      </c>
      <c r="H242" s="42">
        <f ca="1">IF(H234="","",Ayarlar!$B$1)</f>
        <v>46142</v>
      </c>
      <c r="I242" s="42">
        <f ca="1">IF(I234="","",Ayarlar!$B$1)</f>
        <v>46142</v>
      </c>
      <c r="J242" s="42">
        <f ca="1">IF(J234="","",Ayarlar!$B$1)</f>
        <v>46142</v>
      </c>
      <c r="K242" s="42">
        <f ca="1">IF(K234="","",Ayarlar!$B$1)</f>
        <v>46142</v>
      </c>
      <c r="L242" s="42">
        <f ca="1">IF(L234="","",Ayarlar!$B$1)</f>
        <v>46142</v>
      </c>
      <c r="M242" s="42">
        <f ca="1">IF(M234="","",Ayarlar!$B$1)</f>
        <v>46142</v>
      </c>
      <c r="N242" s="43">
        <f ca="1">IF(N234="","",Ayarlar!$B$1)</f>
        <v>46142</v>
      </c>
      <c r="O242" s="42">
        <f ca="1">IF(O234="","",Ayarlar!$B$1)</f>
        <v>46142</v>
      </c>
      <c r="P242" s="42">
        <f ca="1">IF(P234="","",Ayarlar!$B$1)</f>
        <v>46142</v>
      </c>
      <c r="Q242" s="42">
        <f ca="1">IF(Q234="","",Ayarlar!$B$1)</f>
        <v>46142</v>
      </c>
      <c r="R242" s="42">
        <f ca="1">IF(R234="","",Ayarlar!$B$1)</f>
        <v>46142</v>
      </c>
      <c r="S242" s="42">
        <f ca="1">IF(S234="","",Ayarlar!$B$1)</f>
        <v>46142</v>
      </c>
      <c r="T242" s="42">
        <f ca="1">IF(T234="","",Ayarlar!$B$1)</f>
        <v>46142</v>
      </c>
      <c r="U242" s="42">
        <f ca="1">IF(U234="","",Ayarlar!$B$1)</f>
        <v>46142</v>
      </c>
      <c r="V242" s="42">
        <f ca="1">IF(V234="","",Ayarlar!$B$1)</f>
        <v>46142</v>
      </c>
      <c r="W242" s="42">
        <f ca="1">IF(W234="","",Ayarlar!$B$1)</f>
        <v>46142</v>
      </c>
      <c r="X242" s="42">
        <f ca="1">IF(X234="","",Ayarlar!$B$1)</f>
        <v>46142</v>
      </c>
      <c r="Y242" s="42">
        <f ca="1">IF(Y234="","",Ayarlar!$B$1)</f>
        <v>46142</v>
      </c>
      <c r="Z242" s="43">
        <f ca="1">IF(Z234="","",Ayarlar!$B$1)</f>
        <v>46142</v>
      </c>
      <c r="AA242" s="41">
        <f ca="1">IF(AA234="","",Ayarlar!$B$1)</f>
        <v>46142</v>
      </c>
      <c r="AB242" s="42">
        <f ca="1">IF(AB234="","",Ayarlar!$B$1)</f>
        <v>46142</v>
      </c>
      <c r="AC242" s="42">
        <f ca="1">IF(AC234="","",Ayarlar!$B$1)</f>
        <v>46142</v>
      </c>
      <c r="AD242" s="42">
        <f ca="1">IF(AD234="","",Ayarlar!$B$1)</f>
        <v>46142</v>
      </c>
      <c r="AE242" s="42">
        <f ca="1">IF(AE234="","",Ayarlar!$B$1)</f>
        <v>46142</v>
      </c>
      <c r="AF242" s="42">
        <f ca="1">IF(AF234="","",Ayarlar!$B$1)</f>
        <v>46142</v>
      </c>
      <c r="AG242" s="42">
        <f ca="1">IF(AG234="","",Ayarlar!$B$1)</f>
        <v>46142</v>
      </c>
      <c r="AH242" s="42">
        <f ca="1">IF(AH234="","",Ayarlar!$B$1)</f>
        <v>46142</v>
      </c>
      <c r="AI242" s="42">
        <f ca="1">IF(AI234="","",Ayarlar!$B$1)</f>
        <v>46142</v>
      </c>
      <c r="AJ242" s="42">
        <f ca="1">IF(AJ234="","",Ayarlar!$B$1)</f>
        <v>46142</v>
      </c>
      <c r="AK242" s="42">
        <f ca="1">IF(AK234="","",Ayarlar!$B$1)</f>
        <v>46142</v>
      </c>
      <c r="AL242" s="42">
        <f ca="1">IF(AL234="","",Ayarlar!$B$1)</f>
        <v>46142</v>
      </c>
      <c r="AM242" s="51"/>
    </row>
    <row r="243" spans="1:39" ht="15" customHeight="1" x14ac:dyDescent="0.25">
      <c r="A243" s="254"/>
      <c r="B243" s="214"/>
      <c r="C243" s="214"/>
      <c r="D243" s="53" t="s">
        <v>11</v>
      </c>
      <c r="E243" s="41">
        <f t="shared" ref="E243:AL243" si="440">IF(E234="","",EOMONTH(E234,0))</f>
        <v>45016</v>
      </c>
      <c r="F243" s="42">
        <f t="shared" si="440"/>
        <v>45046</v>
      </c>
      <c r="G243" s="42">
        <f t="shared" si="440"/>
        <v>45077</v>
      </c>
      <c r="H243" s="42">
        <f t="shared" si="440"/>
        <v>45107</v>
      </c>
      <c r="I243" s="42">
        <f t="shared" si="440"/>
        <v>45138</v>
      </c>
      <c r="J243" s="42">
        <f t="shared" si="440"/>
        <v>45169</v>
      </c>
      <c r="K243" s="42">
        <f t="shared" si="440"/>
        <v>45199</v>
      </c>
      <c r="L243" s="42">
        <f t="shared" si="440"/>
        <v>45230</v>
      </c>
      <c r="M243" s="42">
        <f t="shared" si="440"/>
        <v>45260</v>
      </c>
      <c r="N243" s="43">
        <f t="shared" si="440"/>
        <v>45291</v>
      </c>
      <c r="O243" s="42">
        <f t="shared" si="440"/>
        <v>45322</v>
      </c>
      <c r="P243" s="42">
        <f t="shared" si="440"/>
        <v>45351</v>
      </c>
      <c r="Q243" s="42">
        <f t="shared" si="440"/>
        <v>45382</v>
      </c>
      <c r="R243" s="42">
        <f t="shared" si="440"/>
        <v>45412</v>
      </c>
      <c r="S243" s="42">
        <f t="shared" si="440"/>
        <v>45443</v>
      </c>
      <c r="T243" s="42">
        <f t="shared" si="440"/>
        <v>45473</v>
      </c>
      <c r="U243" s="42">
        <f t="shared" si="440"/>
        <v>45504</v>
      </c>
      <c r="V243" s="42">
        <f t="shared" si="440"/>
        <v>45535</v>
      </c>
      <c r="W243" s="42">
        <f t="shared" si="440"/>
        <v>45565</v>
      </c>
      <c r="X243" s="42">
        <f t="shared" si="440"/>
        <v>45596</v>
      </c>
      <c r="Y243" s="42">
        <f t="shared" si="440"/>
        <v>45626</v>
      </c>
      <c r="Z243" s="43">
        <f t="shared" si="440"/>
        <v>45657</v>
      </c>
      <c r="AA243" s="41">
        <f t="shared" si="440"/>
        <v>45688</v>
      </c>
      <c r="AB243" s="42">
        <f t="shared" si="440"/>
        <v>45716</v>
      </c>
      <c r="AC243" s="42">
        <f t="shared" si="440"/>
        <v>45747</v>
      </c>
      <c r="AD243" s="42">
        <f t="shared" si="440"/>
        <v>45777</v>
      </c>
      <c r="AE243" s="42">
        <f t="shared" si="440"/>
        <v>45808</v>
      </c>
      <c r="AF243" s="42">
        <f t="shared" si="440"/>
        <v>45838</v>
      </c>
      <c r="AG243" s="42">
        <f t="shared" si="440"/>
        <v>45869</v>
      </c>
      <c r="AH243" s="42">
        <f t="shared" si="440"/>
        <v>45900</v>
      </c>
      <c r="AI243" s="42">
        <f t="shared" si="440"/>
        <v>45930</v>
      </c>
      <c r="AJ243" s="42">
        <f t="shared" si="440"/>
        <v>45961</v>
      </c>
      <c r="AK243" s="42">
        <f t="shared" si="440"/>
        <v>45991</v>
      </c>
      <c r="AL243" s="42">
        <f t="shared" si="440"/>
        <v>46022</v>
      </c>
      <c r="AM243" s="51"/>
    </row>
    <row r="244" spans="1:39" ht="15" customHeight="1" x14ac:dyDescent="0.25">
      <c r="A244" s="254"/>
      <c r="B244" s="214"/>
      <c r="C244" s="214"/>
      <c r="D244" s="53" t="s">
        <v>12</v>
      </c>
      <c r="E244" s="44">
        <f t="shared" ref="E244:AL244" ca="1" si="441">IF(E242="","",MAX(0,MIN(E242,DATE(2024,6,1)) - E243))</f>
        <v>428</v>
      </c>
      <c r="F244">
        <f t="shared" ca="1" si="441"/>
        <v>398</v>
      </c>
      <c r="G244">
        <f t="shared" ca="1" si="441"/>
        <v>367</v>
      </c>
      <c r="H244">
        <f t="shared" ca="1" si="441"/>
        <v>337</v>
      </c>
      <c r="I244">
        <f t="shared" ca="1" si="441"/>
        <v>306</v>
      </c>
      <c r="J244">
        <f t="shared" ca="1" si="441"/>
        <v>275</v>
      </c>
      <c r="K244">
        <f t="shared" ca="1" si="441"/>
        <v>245</v>
      </c>
      <c r="L244">
        <f t="shared" ca="1" si="441"/>
        <v>214</v>
      </c>
      <c r="M244">
        <f t="shared" ca="1" si="441"/>
        <v>184</v>
      </c>
      <c r="N244" s="45">
        <f t="shared" ca="1" si="441"/>
        <v>153</v>
      </c>
      <c r="O244">
        <f t="shared" ca="1" si="441"/>
        <v>122</v>
      </c>
      <c r="P244">
        <f t="shared" ca="1" si="441"/>
        <v>93</v>
      </c>
      <c r="Q244">
        <f t="shared" ca="1" si="441"/>
        <v>62</v>
      </c>
      <c r="R244">
        <f t="shared" ca="1" si="441"/>
        <v>32</v>
      </c>
      <c r="S244">
        <f t="shared" ca="1" si="441"/>
        <v>1</v>
      </c>
      <c r="T244">
        <f t="shared" ca="1" si="441"/>
        <v>0</v>
      </c>
      <c r="U244">
        <f t="shared" ca="1" si="441"/>
        <v>0</v>
      </c>
      <c r="V244">
        <f t="shared" ca="1" si="441"/>
        <v>0</v>
      </c>
      <c r="W244">
        <f t="shared" ca="1" si="441"/>
        <v>0</v>
      </c>
      <c r="X244">
        <f t="shared" ca="1" si="441"/>
        <v>0</v>
      </c>
      <c r="Y244">
        <f t="shared" ca="1" si="441"/>
        <v>0</v>
      </c>
      <c r="Z244" s="45">
        <f t="shared" ca="1" si="441"/>
        <v>0</v>
      </c>
      <c r="AA244" s="44">
        <f t="shared" ca="1" si="441"/>
        <v>0</v>
      </c>
      <c r="AB244">
        <f t="shared" ca="1" si="441"/>
        <v>0</v>
      </c>
      <c r="AC244">
        <f t="shared" ca="1" si="441"/>
        <v>0</v>
      </c>
      <c r="AD244">
        <f t="shared" ca="1" si="441"/>
        <v>0</v>
      </c>
      <c r="AE244">
        <f t="shared" ca="1" si="441"/>
        <v>0</v>
      </c>
      <c r="AF244">
        <f t="shared" ca="1" si="441"/>
        <v>0</v>
      </c>
      <c r="AG244">
        <f t="shared" ca="1" si="441"/>
        <v>0</v>
      </c>
      <c r="AH244">
        <f t="shared" ca="1" si="441"/>
        <v>0</v>
      </c>
      <c r="AI244">
        <f t="shared" ca="1" si="441"/>
        <v>0</v>
      </c>
      <c r="AJ244">
        <f t="shared" ca="1" si="441"/>
        <v>0</v>
      </c>
      <c r="AK244">
        <f t="shared" ca="1" si="441"/>
        <v>0</v>
      </c>
      <c r="AL244">
        <f t="shared" ca="1" si="441"/>
        <v>0</v>
      </c>
      <c r="AM244" s="51"/>
    </row>
    <row r="245" spans="1:39" ht="15" customHeight="1" x14ac:dyDescent="0.25">
      <c r="A245" s="254"/>
      <c r="B245" s="214"/>
      <c r="C245" s="214"/>
      <c r="D245" s="53" t="s">
        <v>13</v>
      </c>
      <c r="E245" s="44">
        <f t="shared" ref="E245:AL245" ca="1" si="442">IF(E242="","",MAX(0,E242 - MAX(E243,DATE(2024,6,1))))</f>
        <v>698</v>
      </c>
      <c r="F245">
        <f t="shared" ca="1" si="442"/>
        <v>698</v>
      </c>
      <c r="G245">
        <f t="shared" ca="1" si="442"/>
        <v>698</v>
      </c>
      <c r="H245">
        <f t="shared" ca="1" si="442"/>
        <v>698</v>
      </c>
      <c r="I245">
        <f t="shared" ca="1" si="442"/>
        <v>698</v>
      </c>
      <c r="J245">
        <f t="shared" ca="1" si="442"/>
        <v>698</v>
      </c>
      <c r="K245">
        <f t="shared" ca="1" si="442"/>
        <v>698</v>
      </c>
      <c r="L245">
        <f t="shared" ca="1" si="442"/>
        <v>698</v>
      </c>
      <c r="M245">
        <f t="shared" ca="1" si="442"/>
        <v>698</v>
      </c>
      <c r="N245" s="45">
        <f t="shared" ca="1" si="442"/>
        <v>698</v>
      </c>
      <c r="O245">
        <f t="shared" ca="1" si="442"/>
        <v>698</v>
      </c>
      <c r="P245">
        <f t="shared" ca="1" si="442"/>
        <v>698</v>
      </c>
      <c r="Q245">
        <f t="shared" ca="1" si="442"/>
        <v>698</v>
      </c>
      <c r="R245">
        <f t="shared" ca="1" si="442"/>
        <v>698</v>
      </c>
      <c r="S245">
        <f t="shared" ca="1" si="442"/>
        <v>698</v>
      </c>
      <c r="T245">
        <f t="shared" ca="1" si="442"/>
        <v>669</v>
      </c>
      <c r="U245">
        <f t="shared" ca="1" si="442"/>
        <v>638</v>
      </c>
      <c r="V245">
        <f t="shared" ca="1" si="442"/>
        <v>607</v>
      </c>
      <c r="W245">
        <f t="shared" ca="1" si="442"/>
        <v>577</v>
      </c>
      <c r="X245">
        <f t="shared" ca="1" si="442"/>
        <v>546</v>
      </c>
      <c r="Y245">
        <f t="shared" ca="1" si="442"/>
        <v>516</v>
      </c>
      <c r="Z245" s="45">
        <f t="shared" ca="1" si="442"/>
        <v>485</v>
      </c>
      <c r="AA245" s="44">
        <f t="shared" ca="1" si="442"/>
        <v>454</v>
      </c>
      <c r="AB245">
        <f t="shared" ca="1" si="442"/>
        <v>426</v>
      </c>
      <c r="AC245">
        <f t="shared" ca="1" si="442"/>
        <v>395</v>
      </c>
      <c r="AD245">
        <f t="shared" ca="1" si="442"/>
        <v>365</v>
      </c>
      <c r="AE245">
        <f t="shared" ca="1" si="442"/>
        <v>334</v>
      </c>
      <c r="AF245">
        <f t="shared" ca="1" si="442"/>
        <v>304</v>
      </c>
      <c r="AG245">
        <f t="shared" ca="1" si="442"/>
        <v>273</v>
      </c>
      <c r="AH245">
        <f t="shared" ca="1" si="442"/>
        <v>242</v>
      </c>
      <c r="AI245">
        <f t="shared" ca="1" si="442"/>
        <v>212</v>
      </c>
      <c r="AJ245">
        <f t="shared" ca="1" si="442"/>
        <v>181</v>
      </c>
      <c r="AK245">
        <f t="shared" ca="1" si="442"/>
        <v>151</v>
      </c>
      <c r="AL245">
        <f t="shared" ca="1" si="442"/>
        <v>120</v>
      </c>
      <c r="AM245" s="51"/>
    </row>
    <row r="246" spans="1:39" ht="15" customHeight="1" x14ac:dyDescent="0.25">
      <c r="A246" s="254"/>
      <c r="B246" s="214"/>
      <c r="C246" s="214"/>
      <c r="D246" s="53" t="s">
        <v>14</v>
      </c>
      <c r="E246" s="46">
        <f t="shared" ref="E246:AL246" ca="1" si="443">IF(E242="","",0.09*E244/365+0.24*E245/365)</f>
        <v>0.56449315068493144</v>
      </c>
      <c r="F246" s="47">
        <f t="shared" ca="1" si="443"/>
        <v>0.55709589041095886</v>
      </c>
      <c r="G246" s="47">
        <f t="shared" ca="1" si="443"/>
        <v>0.54945205479452053</v>
      </c>
      <c r="H246" s="47">
        <f t="shared" ca="1" si="443"/>
        <v>0.54205479452054794</v>
      </c>
      <c r="I246" s="47">
        <f t="shared" ca="1" si="443"/>
        <v>0.5344109589041095</v>
      </c>
      <c r="J246" s="47">
        <f t="shared" ca="1" si="443"/>
        <v>0.52676712328767117</v>
      </c>
      <c r="K246" s="47">
        <f t="shared" ca="1" si="443"/>
        <v>0.51936986301369858</v>
      </c>
      <c r="L246" s="47">
        <f t="shared" ca="1" si="443"/>
        <v>0.51172602739726025</v>
      </c>
      <c r="M246" s="47">
        <f t="shared" ca="1" si="443"/>
        <v>0.50432876712328767</v>
      </c>
      <c r="N246" s="48">
        <f t="shared" ca="1" si="443"/>
        <v>0.49668493150684928</v>
      </c>
      <c r="O246" s="47">
        <f t="shared" ca="1" si="443"/>
        <v>0.48904109589041095</v>
      </c>
      <c r="P246" s="47">
        <f t="shared" ca="1" si="443"/>
        <v>0.48189041095890406</v>
      </c>
      <c r="Q246" s="47">
        <f t="shared" ca="1" si="443"/>
        <v>0.47424657534246573</v>
      </c>
      <c r="R246" s="47">
        <f t="shared" ca="1" si="443"/>
        <v>0.46684931506849314</v>
      </c>
      <c r="S246" s="47">
        <f t="shared" ca="1" si="443"/>
        <v>0.45920547945205475</v>
      </c>
      <c r="T246" s="47">
        <f t="shared" ca="1" si="443"/>
        <v>0.43989041095890413</v>
      </c>
      <c r="U246" s="47">
        <f t="shared" ca="1" si="443"/>
        <v>0.41950684931506849</v>
      </c>
      <c r="V246" s="47">
        <f t="shared" ca="1" si="443"/>
        <v>0.3991232876712329</v>
      </c>
      <c r="W246" s="47">
        <f t="shared" ca="1" si="443"/>
        <v>0.37939726027397258</v>
      </c>
      <c r="X246" s="47">
        <f t="shared" ca="1" si="443"/>
        <v>0.35901369863013699</v>
      </c>
      <c r="Y246" s="47">
        <f t="shared" ca="1" si="443"/>
        <v>0.33928767123287668</v>
      </c>
      <c r="Z246" s="48">
        <f t="shared" ca="1" si="443"/>
        <v>0.31890410958904108</v>
      </c>
      <c r="AA246" s="46">
        <f t="shared" ca="1" si="443"/>
        <v>0.29852054794520544</v>
      </c>
      <c r="AB246" s="47">
        <f t="shared" ca="1" si="443"/>
        <v>0.2801095890410959</v>
      </c>
      <c r="AC246" s="47">
        <f t="shared" ca="1" si="443"/>
        <v>0.25972602739726025</v>
      </c>
      <c r="AD246" s="47">
        <f t="shared" ca="1" si="443"/>
        <v>0.24</v>
      </c>
      <c r="AE246" s="47">
        <f t="shared" ca="1" si="443"/>
        <v>0.21961643835616437</v>
      </c>
      <c r="AF246" s="47">
        <f t="shared" ca="1" si="443"/>
        <v>0.19989041095890409</v>
      </c>
      <c r="AG246" s="47">
        <f t="shared" ca="1" si="443"/>
        <v>0.1795068493150685</v>
      </c>
      <c r="AH246" s="47">
        <f t="shared" ca="1" si="443"/>
        <v>0.15912328767123288</v>
      </c>
      <c r="AI246" s="47">
        <f t="shared" ca="1" si="443"/>
        <v>0.13939726027397259</v>
      </c>
      <c r="AJ246" s="47">
        <f t="shared" ca="1" si="443"/>
        <v>0.11901369863013699</v>
      </c>
      <c r="AK246" s="47">
        <f t="shared" ca="1" si="443"/>
        <v>9.9287671232876712E-2</v>
      </c>
      <c r="AL246" s="47">
        <f t="shared" ca="1" si="443"/>
        <v>7.8904109589041094E-2</v>
      </c>
      <c r="AM246" s="51"/>
    </row>
    <row r="247" spans="1:39" ht="15" customHeight="1" x14ac:dyDescent="0.25">
      <c r="A247" s="254"/>
      <c r="B247" s="214"/>
      <c r="C247" s="214"/>
      <c r="D247" s="53" t="s">
        <v>21</v>
      </c>
      <c r="E247" s="38">
        <f ca="1">IF(E$241="","",E241*E246)</f>
        <v>0</v>
      </c>
      <c r="F247" s="38">
        <f t="shared" ref="F247:AL247" ca="1" si="444">IF(F$241="","",F241*F246)</f>
        <v>0</v>
      </c>
      <c r="G247" s="38">
        <f t="shared" ca="1" si="444"/>
        <v>0</v>
      </c>
      <c r="H247" s="38">
        <f t="shared" ca="1" si="444"/>
        <v>0</v>
      </c>
      <c r="I247" s="38">
        <f t="shared" ca="1" si="444"/>
        <v>0</v>
      </c>
      <c r="J247" s="38">
        <f t="shared" ca="1" si="444"/>
        <v>0</v>
      </c>
      <c r="K247" s="38">
        <f t="shared" ca="1" si="444"/>
        <v>0</v>
      </c>
      <c r="L247" s="38">
        <f t="shared" ca="1" si="444"/>
        <v>0</v>
      </c>
      <c r="M247" s="38">
        <f t="shared" ca="1" si="444"/>
        <v>0</v>
      </c>
      <c r="N247" s="38">
        <f t="shared" ca="1" si="444"/>
        <v>0</v>
      </c>
      <c r="O247" s="38">
        <f t="shared" ca="1" si="444"/>
        <v>0</v>
      </c>
      <c r="P247" s="38">
        <f t="shared" ca="1" si="444"/>
        <v>0</v>
      </c>
      <c r="Q247" s="38">
        <f t="shared" ca="1" si="444"/>
        <v>0</v>
      </c>
      <c r="R247" s="38">
        <f t="shared" ca="1" si="444"/>
        <v>0</v>
      </c>
      <c r="S247" s="38">
        <f t="shared" ca="1" si="444"/>
        <v>0</v>
      </c>
      <c r="T247" s="38">
        <f t="shared" ca="1" si="444"/>
        <v>0</v>
      </c>
      <c r="U247" s="38">
        <f t="shared" ca="1" si="444"/>
        <v>0</v>
      </c>
      <c r="V247" s="38">
        <f t="shared" ca="1" si="444"/>
        <v>0</v>
      </c>
      <c r="W247" s="38">
        <f t="shared" ca="1" si="444"/>
        <v>0</v>
      </c>
      <c r="X247" s="38">
        <f t="shared" ca="1" si="444"/>
        <v>0</v>
      </c>
      <c r="Y247" s="38">
        <f t="shared" ca="1" si="444"/>
        <v>0</v>
      </c>
      <c r="Z247" s="38">
        <f t="shared" ca="1" si="444"/>
        <v>0</v>
      </c>
      <c r="AA247" s="38">
        <f t="shared" ca="1" si="444"/>
        <v>0</v>
      </c>
      <c r="AB247" s="38">
        <f t="shared" ca="1" si="444"/>
        <v>0</v>
      </c>
      <c r="AC247" s="38">
        <f t="shared" ca="1" si="444"/>
        <v>0</v>
      </c>
      <c r="AD247" s="38">
        <f t="shared" ca="1" si="444"/>
        <v>0</v>
      </c>
      <c r="AE247" s="38">
        <f t="shared" ca="1" si="444"/>
        <v>0</v>
      </c>
      <c r="AF247" s="38">
        <f t="shared" ca="1" si="444"/>
        <v>0</v>
      </c>
      <c r="AG247" s="38">
        <f t="shared" ca="1" si="444"/>
        <v>0</v>
      </c>
      <c r="AH247" s="38">
        <f t="shared" ca="1" si="444"/>
        <v>0</v>
      </c>
      <c r="AI247" s="38">
        <f t="shared" ca="1" si="444"/>
        <v>0</v>
      </c>
      <c r="AJ247" s="38">
        <f t="shared" ca="1" si="444"/>
        <v>0</v>
      </c>
      <c r="AK247" s="38">
        <f t="shared" ca="1" si="444"/>
        <v>0</v>
      </c>
      <c r="AL247" s="38">
        <f t="shared" ca="1" si="444"/>
        <v>0</v>
      </c>
      <c r="AM247" s="51"/>
    </row>
    <row r="248" spans="1:39" ht="15" customHeight="1" x14ac:dyDescent="0.25">
      <c r="A248" s="254"/>
      <c r="B248" s="214"/>
      <c r="C248" s="214"/>
      <c r="D248" s="53" t="s">
        <v>15</v>
      </c>
      <c r="E248" s="38">
        <f ca="1">IF(E237="","",E237+E247)</f>
        <v>0</v>
      </c>
      <c r="F248" s="39">
        <f ca="1">IF(F237="","",F237+F247)</f>
        <v>0</v>
      </c>
      <c r="G248" s="39">
        <f ca="1">IF(G237="","",G237+G247)</f>
        <v>0</v>
      </c>
      <c r="H248" s="39">
        <f t="shared" ref="H248" ca="1" si="445">IF(H237="","",H237+H247)</f>
        <v>0</v>
      </c>
      <c r="I248" s="39">
        <f t="shared" ref="I248" ca="1" si="446">IF(I237="","",I237+I247)</f>
        <v>0</v>
      </c>
      <c r="J248" s="39">
        <f t="shared" ref="J248" ca="1" si="447">IF(J237="","",J237+J247)</f>
        <v>0</v>
      </c>
      <c r="K248" s="39">
        <f t="shared" ref="K248" ca="1" si="448">IF(K237="","",K237+K247)</f>
        <v>0</v>
      </c>
      <c r="L248" s="39">
        <f t="shared" ref="L248" ca="1" si="449">IF(L237="","",L237+L247)</f>
        <v>0</v>
      </c>
      <c r="M248" s="39">
        <f t="shared" ref="M248" ca="1" si="450">IF(M237="","",M237+M247)</f>
        <v>0</v>
      </c>
      <c r="N248" s="40">
        <f t="shared" ref="N248" ca="1" si="451">IF(N237="","",N237+N247)</f>
        <v>0</v>
      </c>
      <c r="O248" s="39">
        <f t="shared" ref="O248" ca="1" si="452">IF(O237="","",O237+O247)</f>
        <v>0</v>
      </c>
      <c r="P248" s="39">
        <f t="shared" ref="P248" ca="1" si="453">IF(P237="","",P237+P247)</f>
        <v>0</v>
      </c>
      <c r="Q248" s="39">
        <f t="shared" ref="Q248" ca="1" si="454">IF(Q237="","",Q237+Q247)</f>
        <v>0</v>
      </c>
      <c r="R248" s="39">
        <f t="shared" ref="R248" ca="1" si="455">IF(R237="","",R237+R247)</f>
        <v>0</v>
      </c>
      <c r="S248" s="39">
        <f t="shared" ref="S248" ca="1" si="456">IF(S237="","",S237+S247)</f>
        <v>0</v>
      </c>
      <c r="T248" s="39">
        <f t="shared" ref="T248" ca="1" si="457">IF(T237="","",T237+T247)</f>
        <v>0</v>
      </c>
      <c r="U248" s="39">
        <f t="shared" ref="U248" ca="1" si="458">IF(U237="","",U237+U247)</f>
        <v>0</v>
      </c>
      <c r="V248" s="39">
        <f t="shared" ref="V248" ca="1" si="459">IF(V237="","",V237+V247)</f>
        <v>0</v>
      </c>
      <c r="W248" s="39">
        <f t="shared" ref="W248" ca="1" si="460">IF(W237="","",W237+W247)</f>
        <v>0</v>
      </c>
      <c r="X248" s="39">
        <f t="shared" ref="X248" ca="1" si="461">IF(X237="","",X237+X247)</f>
        <v>0</v>
      </c>
      <c r="Y248" s="39">
        <f t="shared" ref="Y248" ca="1" si="462">IF(Y237="","",Y237+Y247)</f>
        <v>0</v>
      </c>
      <c r="Z248" s="40">
        <f t="shared" ref="Z248" ca="1" si="463">IF(Z237="","",Z237+Z247)</f>
        <v>0</v>
      </c>
      <c r="AA248" s="38">
        <f t="shared" ref="AA248" ca="1" si="464">IF(AA237="","",AA237+AA247)</f>
        <v>0</v>
      </c>
      <c r="AB248" s="39">
        <f t="shared" ref="AB248" ca="1" si="465">IF(AB237="","",AB237+AB247)</f>
        <v>0</v>
      </c>
      <c r="AC248" s="39">
        <f t="shared" ref="AC248" ca="1" si="466">IF(AC237="","",AC237+AC247)</f>
        <v>0</v>
      </c>
      <c r="AD248" s="39">
        <f t="shared" ref="AD248" ca="1" si="467">IF(AD237="","",AD237+AD247)</f>
        <v>0</v>
      </c>
      <c r="AE248" s="39">
        <f t="shared" ref="AE248" ca="1" si="468">IF(AE237="","",AE237+AE247)</f>
        <v>0</v>
      </c>
      <c r="AF248" s="39">
        <f t="shared" ref="AF248" ca="1" si="469">IF(AF237="","",AF237+AF247)</f>
        <v>0</v>
      </c>
      <c r="AG248" s="39">
        <f t="shared" ref="AG248" ca="1" si="470">IF(AG237="","",AG237+AG247)</f>
        <v>0</v>
      </c>
      <c r="AH248" s="39">
        <f t="shared" ref="AH248" ca="1" si="471">IF(AH237="","",AH237+AH247)</f>
        <v>0</v>
      </c>
      <c r="AI248" s="39">
        <f t="shared" ref="AI248" ca="1" si="472">IF(AI237="","",AI237+AI247)</f>
        <v>0</v>
      </c>
      <c r="AJ248" s="39">
        <f t="shared" ref="AJ248" ca="1" si="473">IF(AJ237="","",AJ237+AJ247)</f>
        <v>0</v>
      </c>
      <c r="AK248" s="39">
        <f t="shared" ref="AK248" ca="1" si="474">IF(AK237="","",AK237+AK247)</f>
        <v>0</v>
      </c>
      <c r="AL248" s="39">
        <f t="shared" ref="AL248" ca="1" si="475">IF(AL237="","",AL237+AL247)</f>
        <v>0</v>
      </c>
      <c r="AM248" s="51"/>
    </row>
    <row r="249" spans="1:39" ht="15" customHeight="1" x14ac:dyDescent="0.25">
      <c r="A249" s="254"/>
      <c r="B249" s="214"/>
      <c r="C249" s="214"/>
      <c r="D249" s="53" t="s">
        <v>16</v>
      </c>
      <c r="E249" s="44">
        <f t="shared" ref="E249:AL249" ca="1" si="476">IF(E241="","",E241+E247)</f>
        <v>0</v>
      </c>
      <c r="F249">
        <f t="shared" ca="1" si="476"/>
        <v>0</v>
      </c>
      <c r="G249">
        <f t="shared" ca="1" si="476"/>
        <v>0</v>
      </c>
      <c r="H249">
        <f t="shared" ca="1" si="476"/>
        <v>0</v>
      </c>
      <c r="I249">
        <f t="shared" ca="1" si="476"/>
        <v>0</v>
      </c>
      <c r="J249">
        <f t="shared" ca="1" si="476"/>
        <v>0</v>
      </c>
      <c r="K249">
        <f t="shared" ca="1" si="476"/>
        <v>0</v>
      </c>
      <c r="L249">
        <f t="shared" ca="1" si="476"/>
        <v>0</v>
      </c>
      <c r="M249">
        <f t="shared" ca="1" si="476"/>
        <v>0</v>
      </c>
      <c r="N249" s="45">
        <f t="shared" ca="1" si="476"/>
        <v>0</v>
      </c>
      <c r="O249">
        <f t="shared" ca="1" si="476"/>
        <v>0</v>
      </c>
      <c r="P249">
        <f t="shared" ca="1" si="476"/>
        <v>0</v>
      </c>
      <c r="Q249">
        <f t="shared" ca="1" si="476"/>
        <v>0</v>
      </c>
      <c r="R249">
        <f t="shared" ca="1" si="476"/>
        <v>0</v>
      </c>
      <c r="S249">
        <f t="shared" ca="1" si="476"/>
        <v>0</v>
      </c>
      <c r="T249">
        <f t="shared" ca="1" si="476"/>
        <v>0</v>
      </c>
      <c r="U249">
        <f t="shared" ca="1" si="476"/>
        <v>0</v>
      </c>
      <c r="V249">
        <f t="shared" ca="1" si="476"/>
        <v>0</v>
      </c>
      <c r="W249">
        <f t="shared" ca="1" si="476"/>
        <v>0</v>
      </c>
      <c r="X249">
        <f t="shared" ca="1" si="476"/>
        <v>0</v>
      </c>
      <c r="Y249">
        <f t="shared" ca="1" si="476"/>
        <v>0</v>
      </c>
      <c r="Z249" s="45">
        <f t="shared" ca="1" si="476"/>
        <v>0</v>
      </c>
      <c r="AA249" s="44">
        <f t="shared" ca="1" si="476"/>
        <v>0</v>
      </c>
      <c r="AB249">
        <f t="shared" ca="1" si="476"/>
        <v>0</v>
      </c>
      <c r="AC249">
        <f t="shared" ca="1" si="476"/>
        <v>0</v>
      </c>
      <c r="AD249">
        <f t="shared" ca="1" si="476"/>
        <v>0</v>
      </c>
      <c r="AE249">
        <f t="shared" ca="1" si="476"/>
        <v>0</v>
      </c>
      <c r="AF249">
        <f t="shared" ca="1" si="476"/>
        <v>0</v>
      </c>
      <c r="AG249">
        <f t="shared" ca="1" si="476"/>
        <v>0</v>
      </c>
      <c r="AH249">
        <f t="shared" ca="1" si="476"/>
        <v>0</v>
      </c>
      <c r="AI249">
        <f t="shared" ca="1" si="476"/>
        <v>0</v>
      </c>
      <c r="AJ249">
        <f t="shared" ca="1" si="476"/>
        <v>0</v>
      </c>
      <c r="AK249">
        <f t="shared" ca="1" si="476"/>
        <v>0</v>
      </c>
      <c r="AL249">
        <f t="shared" ca="1" si="476"/>
        <v>0</v>
      </c>
      <c r="AM249" s="51"/>
    </row>
    <row r="250" spans="1:39" ht="15.75" customHeight="1" x14ac:dyDescent="0.25">
      <c r="A250" s="254"/>
      <c r="B250" s="214"/>
      <c r="C250" s="214"/>
      <c r="D250" s="50" t="s">
        <v>8</v>
      </c>
      <c r="E250" s="244">
        <f>SUMIFS(Katsayilar!$C$2:$C$50,Katsayilar!$A$2:$A$50,"&lt;="&amp;DATE(YEAR(E234),MONTH(E234),1),Katsayilar!$B$2:$B$50,"&gt;="&amp;DATE(YEAR(E234),MONTH(E234),1))</f>
        <v>0.43368400000000001</v>
      </c>
      <c r="F250" s="238"/>
      <c r="G250" s="238"/>
      <c r="H250" s="230"/>
      <c r="I250" s="231">
        <f>SUMIFS(Katsayilar!$C$2:$C$50,Katsayilar!$A$2:$A$50,"&lt;="&amp;DATE(YEAR(I234),MONTH(I234),1),Katsayilar!$B$2:$B$50,"&gt;="&amp;DATE(YEAR(I234),MONTH(I234),1))</f>
        <v>0.50979600000000003</v>
      </c>
      <c r="J250" s="238"/>
      <c r="K250" s="238"/>
      <c r="L250" s="238"/>
      <c r="M250" s="238"/>
      <c r="N250" s="239"/>
      <c r="O250" s="244">
        <f>SUMIFS(Katsayilar!$C$2:$C$50,Katsayilar!$A$2:$A$50,"&lt;="&amp;DATE(YEAR(O234),MONTH(O234),1),Katsayilar!$B$2:$B$50,"&gt;="&amp;DATE(YEAR(O234),MONTH(O234),1))</f>
        <v>0.76087099999999996</v>
      </c>
      <c r="P250" s="238"/>
      <c r="Q250" s="238"/>
      <c r="R250" s="238"/>
      <c r="S250" s="238"/>
      <c r="T250" s="230"/>
      <c r="U250" s="231">
        <f>SUMIFS(Katsayilar!$C$2:$C$50,Katsayilar!$A$2:$A$50,"&lt;="&amp;DATE(YEAR(U234),MONTH(U234),1),Katsayilar!$B$2:$B$50,"&gt;="&amp;DATE(YEAR(U234),MONTH(U234),1))</f>
        <v>0.90779600000000005</v>
      </c>
      <c r="V250" s="238"/>
      <c r="W250" s="238"/>
      <c r="X250" s="238"/>
      <c r="Y250" s="238"/>
      <c r="Z250" s="239"/>
      <c r="AA250" s="244">
        <f>SUMIFS(Katsayilar!$C$2:$C$50,Katsayilar!$A$2:$A$50,"&lt;="&amp;DATE(YEAR(AA234),MONTH(AA234),1),Katsayilar!$B$2:$B$50,"&gt;="&amp;DATE(YEAR(AA234),MONTH(AA234),1))</f>
        <v>1.012556</v>
      </c>
      <c r="AB250" s="238"/>
      <c r="AC250" s="238"/>
      <c r="AD250" s="238"/>
      <c r="AE250" s="238"/>
      <c r="AF250" s="230"/>
      <c r="AG250" s="231">
        <f>SUMIFS(Katsayilar!$C$2:$C$50,Katsayilar!$A$2:$A$50,"&lt;="&amp;DATE(YEAR(AG234),MONTH(AG234),1),Katsayilar!$B$2:$B$50,"&gt;="&amp;DATE(YEAR(AG234),MONTH(AG234),1))</f>
        <v>1.1702109999999999</v>
      </c>
      <c r="AH250" s="238"/>
      <c r="AI250" s="238"/>
      <c r="AJ250" s="238"/>
      <c r="AK250" s="238"/>
      <c r="AL250" s="239"/>
      <c r="AM250" s="51"/>
    </row>
    <row r="251" spans="1:39" ht="15.75" customHeight="1" x14ac:dyDescent="0.25">
      <c r="A251" s="254"/>
      <c r="B251" s="214"/>
      <c r="C251" s="214"/>
      <c r="D251" s="50" t="s">
        <v>17</v>
      </c>
      <c r="E251" s="240">
        <f>SUM(E237:H237)</f>
        <v>0</v>
      </c>
      <c r="F251" s="241"/>
      <c r="G251" s="241"/>
      <c r="H251" s="223"/>
      <c r="I251" s="242">
        <f>SUM(I237:N237)</f>
        <v>0</v>
      </c>
      <c r="J251" s="241"/>
      <c r="K251" s="241"/>
      <c r="L251" s="241"/>
      <c r="M251" s="241"/>
      <c r="N251" s="243"/>
      <c r="O251" s="240">
        <f t="shared" ref="O251:O255" si="477">SUM(O237:T237)</f>
        <v>0</v>
      </c>
      <c r="P251" s="241"/>
      <c r="Q251" s="241"/>
      <c r="R251" s="241"/>
      <c r="S251" s="241"/>
      <c r="T251" s="223"/>
      <c r="U251" s="242">
        <f t="shared" ref="U251:U255" si="478">SUM(U237:Z237)</f>
        <v>0</v>
      </c>
      <c r="V251" s="241"/>
      <c r="W251" s="241"/>
      <c r="X251" s="241"/>
      <c r="Y251" s="241"/>
      <c r="Z251" s="243"/>
      <c r="AA251" s="240">
        <f t="shared" ref="AA251:AA255" si="479">SUM(AA237:AF237)</f>
        <v>0</v>
      </c>
      <c r="AB251" s="241"/>
      <c r="AC251" s="241"/>
      <c r="AD251" s="241"/>
      <c r="AE251" s="241"/>
      <c r="AF251" s="223"/>
      <c r="AG251" s="242">
        <f t="shared" ref="AG251:AG255" si="480">SUM(AG237:AL237)</f>
        <v>0</v>
      </c>
      <c r="AH251" s="241"/>
      <c r="AI251" s="241"/>
      <c r="AJ251" s="241"/>
      <c r="AK251" s="241"/>
      <c r="AL251" s="243"/>
      <c r="AM251" s="49">
        <f>SUM(E251:AL251)</f>
        <v>0</v>
      </c>
    </row>
    <row r="252" spans="1:39" ht="15.75" customHeight="1" x14ac:dyDescent="0.25">
      <c r="A252" s="254"/>
      <c r="B252" s="214"/>
      <c r="C252" s="214"/>
      <c r="D252" s="50" t="s">
        <v>51</v>
      </c>
      <c r="E252" s="240">
        <f>SUM(E238:H238)</f>
        <v>0</v>
      </c>
      <c r="F252" s="241"/>
      <c r="G252" s="241"/>
      <c r="H252" s="223"/>
      <c r="I252" s="242">
        <f t="shared" ref="I252:I255" si="481">SUM(I238:N238)</f>
        <v>0</v>
      </c>
      <c r="J252" s="241"/>
      <c r="K252" s="241"/>
      <c r="L252" s="241"/>
      <c r="M252" s="241"/>
      <c r="N252" s="243"/>
      <c r="O252" s="240">
        <f t="shared" si="477"/>
        <v>0</v>
      </c>
      <c r="P252" s="241"/>
      <c r="Q252" s="241"/>
      <c r="R252" s="241"/>
      <c r="S252" s="241"/>
      <c r="T252" s="223"/>
      <c r="U252" s="242">
        <f t="shared" si="478"/>
        <v>0</v>
      </c>
      <c r="V252" s="241"/>
      <c r="W252" s="241"/>
      <c r="X252" s="241"/>
      <c r="Y252" s="241"/>
      <c r="Z252" s="243"/>
      <c r="AA252" s="240">
        <f t="shared" si="479"/>
        <v>0</v>
      </c>
      <c r="AB252" s="241"/>
      <c r="AC252" s="241"/>
      <c r="AD252" s="241"/>
      <c r="AE252" s="241"/>
      <c r="AF252" s="223"/>
      <c r="AG252" s="242">
        <f t="shared" si="480"/>
        <v>0</v>
      </c>
      <c r="AH252" s="241"/>
      <c r="AI252" s="241"/>
      <c r="AJ252" s="241"/>
      <c r="AK252" s="241"/>
      <c r="AL252" s="243"/>
      <c r="AM252" s="49">
        <f t="shared" ref="AM252:AM258" si="482">SUM(E252:AL252)</f>
        <v>0</v>
      </c>
    </row>
    <row r="253" spans="1:39" ht="15.75" customHeight="1" x14ac:dyDescent="0.25">
      <c r="A253" s="254"/>
      <c r="B253" s="214"/>
      <c r="C253" s="214"/>
      <c r="D253" s="50" t="s">
        <v>18</v>
      </c>
      <c r="E253" s="240">
        <f t="shared" ref="E253:E255" si="483">SUM(E239:H239)</f>
        <v>0</v>
      </c>
      <c r="F253" s="241"/>
      <c r="G253" s="241"/>
      <c r="H253" s="223"/>
      <c r="I253" s="242">
        <f t="shared" si="481"/>
        <v>0</v>
      </c>
      <c r="J253" s="241"/>
      <c r="K253" s="241"/>
      <c r="L253" s="241"/>
      <c r="M253" s="241"/>
      <c r="N253" s="243"/>
      <c r="O253" s="240">
        <f t="shared" si="477"/>
        <v>0</v>
      </c>
      <c r="P253" s="241"/>
      <c r="Q253" s="241"/>
      <c r="R253" s="241"/>
      <c r="S253" s="241"/>
      <c r="T253" s="223"/>
      <c r="U253" s="242">
        <f t="shared" si="478"/>
        <v>0</v>
      </c>
      <c r="V253" s="241"/>
      <c r="W253" s="241"/>
      <c r="X253" s="241"/>
      <c r="Y253" s="241"/>
      <c r="Z253" s="243"/>
      <c r="AA253" s="240">
        <f t="shared" si="479"/>
        <v>0</v>
      </c>
      <c r="AB253" s="241"/>
      <c r="AC253" s="241"/>
      <c r="AD253" s="241"/>
      <c r="AE253" s="241"/>
      <c r="AF253" s="223"/>
      <c r="AG253" s="242">
        <f t="shared" si="480"/>
        <v>0</v>
      </c>
      <c r="AH253" s="241"/>
      <c r="AI253" s="241"/>
      <c r="AJ253" s="241"/>
      <c r="AK253" s="241"/>
      <c r="AL253" s="243"/>
      <c r="AM253" s="49">
        <f t="shared" si="482"/>
        <v>0</v>
      </c>
    </row>
    <row r="254" spans="1:39" ht="15.75" customHeight="1" x14ac:dyDescent="0.25">
      <c r="A254" s="254"/>
      <c r="B254" s="214"/>
      <c r="C254" s="214"/>
      <c r="D254" s="50" t="s">
        <v>9</v>
      </c>
      <c r="E254" s="240">
        <f t="shared" si="483"/>
        <v>0</v>
      </c>
      <c r="F254" s="241"/>
      <c r="G254" s="241"/>
      <c r="H254" s="223"/>
      <c r="I254" s="242">
        <f t="shared" si="481"/>
        <v>0</v>
      </c>
      <c r="J254" s="241"/>
      <c r="K254" s="241"/>
      <c r="L254" s="241"/>
      <c r="M254" s="241"/>
      <c r="N254" s="243"/>
      <c r="O254" s="240">
        <f t="shared" si="477"/>
        <v>0</v>
      </c>
      <c r="P254" s="241"/>
      <c r="Q254" s="241"/>
      <c r="R254" s="241"/>
      <c r="S254" s="241"/>
      <c r="T254" s="223"/>
      <c r="U254" s="242">
        <f t="shared" si="478"/>
        <v>0</v>
      </c>
      <c r="V254" s="241"/>
      <c r="W254" s="241"/>
      <c r="X254" s="241"/>
      <c r="Y254" s="241"/>
      <c r="Z254" s="243"/>
      <c r="AA254" s="240">
        <f t="shared" si="479"/>
        <v>0</v>
      </c>
      <c r="AB254" s="241"/>
      <c r="AC254" s="241"/>
      <c r="AD254" s="241"/>
      <c r="AE254" s="241"/>
      <c r="AF254" s="223"/>
      <c r="AG254" s="242">
        <f t="shared" si="480"/>
        <v>0</v>
      </c>
      <c r="AH254" s="241"/>
      <c r="AI254" s="241"/>
      <c r="AJ254" s="241"/>
      <c r="AK254" s="241"/>
      <c r="AL254" s="243"/>
      <c r="AM254" s="49">
        <f t="shared" si="482"/>
        <v>0</v>
      </c>
    </row>
    <row r="255" spans="1:39" ht="15.75" customHeight="1" x14ac:dyDescent="0.25">
      <c r="A255" s="254"/>
      <c r="B255" s="214"/>
      <c r="C255" s="214"/>
      <c r="D255" s="50" t="s">
        <v>19</v>
      </c>
      <c r="E255" s="240">
        <f t="shared" si="483"/>
        <v>0</v>
      </c>
      <c r="F255" s="241"/>
      <c r="G255" s="241"/>
      <c r="H255" s="223"/>
      <c r="I255" s="242">
        <f t="shared" si="481"/>
        <v>0</v>
      </c>
      <c r="J255" s="241"/>
      <c r="K255" s="241"/>
      <c r="L255" s="241"/>
      <c r="M255" s="241"/>
      <c r="N255" s="243"/>
      <c r="O255" s="240">
        <f t="shared" si="477"/>
        <v>0</v>
      </c>
      <c r="P255" s="241"/>
      <c r="Q255" s="241"/>
      <c r="R255" s="241"/>
      <c r="S255" s="241"/>
      <c r="T255" s="223"/>
      <c r="U255" s="242">
        <f t="shared" si="478"/>
        <v>0</v>
      </c>
      <c r="V255" s="241"/>
      <c r="W255" s="241"/>
      <c r="X255" s="241"/>
      <c r="Y255" s="241"/>
      <c r="Z255" s="243"/>
      <c r="AA255" s="240">
        <f t="shared" si="479"/>
        <v>0</v>
      </c>
      <c r="AB255" s="241"/>
      <c r="AC255" s="241"/>
      <c r="AD255" s="241"/>
      <c r="AE255" s="241"/>
      <c r="AF255" s="223"/>
      <c r="AG255" s="242">
        <f t="shared" si="480"/>
        <v>0</v>
      </c>
      <c r="AH255" s="241"/>
      <c r="AI255" s="241"/>
      <c r="AJ255" s="241"/>
      <c r="AK255" s="241"/>
      <c r="AL255" s="243"/>
      <c r="AM255" s="49">
        <f t="shared" si="482"/>
        <v>0</v>
      </c>
    </row>
    <row r="256" spans="1:39" ht="15.75" customHeight="1" x14ac:dyDescent="0.25">
      <c r="A256" s="254"/>
      <c r="B256" s="214"/>
      <c r="C256" s="214"/>
      <c r="D256" s="50" t="s">
        <v>21</v>
      </c>
      <c r="E256" s="240">
        <f ca="1">SUM(E247:H247)</f>
        <v>0</v>
      </c>
      <c r="F256" s="241"/>
      <c r="G256" s="241"/>
      <c r="H256" s="223"/>
      <c r="I256" s="242">
        <f ca="1">SUM(I247:N247)</f>
        <v>0</v>
      </c>
      <c r="J256" s="241"/>
      <c r="K256" s="241"/>
      <c r="L256" s="241"/>
      <c r="M256" s="241"/>
      <c r="N256" s="243"/>
      <c r="O256" s="240">
        <f ca="1">SUM(O247:T247)</f>
        <v>0</v>
      </c>
      <c r="P256" s="241"/>
      <c r="Q256" s="241"/>
      <c r="R256" s="241"/>
      <c r="S256" s="241"/>
      <c r="T256" s="223"/>
      <c r="U256" s="242">
        <f ca="1">SUM(U247:Z247)</f>
        <v>0</v>
      </c>
      <c r="V256" s="241"/>
      <c r="W256" s="241"/>
      <c r="X256" s="241"/>
      <c r="Y256" s="241"/>
      <c r="Z256" s="243"/>
      <c r="AA256" s="240">
        <f ca="1">SUM(AA247:AF247)</f>
        <v>0</v>
      </c>
      <c r="AB256" s="241"/>
      <c r="AC256" s="241"/>
      <c r="AD256" s="241"/>
      <c r="AE256" s="241"/>
      <c r="AF256" s="223"/>
      <c r="AG256" s="242">
        <f ca="1">SUM(AG247:AL247)</f>
        <v>0</v>
      </c>
      <c r="AH256" s="241"/>
      <c r="AI256" s="241"/>
      <c r="AJ256" s="241"/>
      <c r="AK256" s="241"/>
      <c r="AL256" s="243"/>
      <c r="AM256" s="49">
        <f t="shared" ca="1" si="482"/>
        <v>0</v>
      </c>
    </row>
    <row r="257" spans="1:39" ht="15.75" customHeight="1" x14ac:dyDescent="0.25">
      <c r="A257" s="254"/>
      <c r="B257" s="214"/>
      <c r="C257" s="214"/>
      <c r="D257" s="50" t="s">
        <v>15</v>
      </c>
      <c r="E257" s="240">
        <f t="shared" ref="E257:E258" ca="1" si="484">SUM(E248:H248)</f>
        <v>0</v>
      </c>
      <c r="F257" s="241"/>
      <c r="G257" s="241"/>
      <c r="H257" s="223"/>
      <c r="I257" s="242">
        <f t="shared" ref="I257:I258" ca="1" si="485">SUM(I248:N248)</f>
        <v>0</v>
      </c>
      <c r="J257" s="241"/>
      <c r="K257" s="241"/>
      <c r="L257" s="241"/>
      <c r="M257" s="241"/>
      <c r="N257" s="243"/>
      <c r="O257" s="240">
        <f t="shared" ref="O257:O258" ca="1" si="486">SUM(O248:T248)</f>
        <v>0</v>
      </c>
      <c r="P257" s="241"/>
      <c r="Q257" s="241"/>
      <c r="R257" s="241"/>
      <c r="S257" s="241"/>
      <c r="T257" s="223"/>
      <c r="U257" s="242">
        <f t="shared" ref="U257:U258" ca="1" si="487">SUM(U248:Z248)</f>
        <v>0</v>
      </c>
      <c r="V257" s="241"/>
      <c r="W257" s="241"/>
      <c r="X257" s="241"/>
      <c r="Y257" s="241"/>
      <c r="Z257" s="243"/>
      <c r="AA257" s="240">
        <f t="shared" ref="AA257:AA258" ca="1" si="488">SUM(AA248:AF248)</f>
        <v>0</v>
      </c>
      <c r="AB257" s="241"/>
      <c r="AC257" s="241"/>
      <c r="AD257" s="241"/>
      <c r="AE257" s="241"/>
      <c r="AF257" s="223"/>
      <c r="AG257" s="242">
        <f t="shared" ref="AG257:AG258" ca="1" si="489">SUM(AG248:AL248)</f>
        <v>0</v>
      </c>
      <c r="AH257" s="241"/>
      <c r="AI257" s="241"/>
      <c r="AJ257" s="241"/>
      <c r="AK257" s="241"/>
      <c r="AL257" s="243"/>
      <c r="AM257" s="49">
        <f t="shared" ca="1" si="482"/>
        <v>0</v>
      </c>
    </row>
    <row r="258" spans="1:39" ht="15.75" customHeight="1" thickBot="1" x14ac:dyDescent="0.3">
      <c r="A258" s="255"/>
      <c r="B258" s="215"/>
      <c r="C258" s="215"/>
      <c r="D258" s="54" t="s">
        <v>16</v>
      </c>
      <c r="E258" s="245">
        <f t="shared" ca="1" si="484"/>
        <v>0</v>
      </c>
      <c r="F258" s="246"/>
      <c r="G258" s="246"/>
      <c r="H258" s="232"/>
      <c r="I258" s="247">
        <f t="shared" ca="1" si="485"/>
        <v>0</v>
      </c>
      <c r="J258" s="246"/>
      <c r="K258" s="246"/>
      <c r="L258" s="246"/>
      <c r="M258" s="246"/>
      <c r="N258" s="248"/>
      <c r="O258" s="245">
        <f t="shared" ca="1" si="486"/>
        <v>0</v>
      </c>
      <c r="P258" s="246"/>
      <c r="Q258" s="246"/>
      <c r="R258" s="246"/>
      <c r="S258" s="246"/>
      <c r="T258" s="232"/>
      <c r="U258" s="247">
        <f t="shared" ca="1" si="487"/>
        <v>0</v>
      </c>
      <c r="V258" s="246"/>
      <c r="W258" s="246"/>
      <c r="X258" s="246"/>
      <c r="Y258" s="246"/>
      <c r="Z258" s="248"/>
      <c r="AA258" s="245">
        <f t="shared" ca="1" si="488"/>
        <v>0</v>
      </c>
      <c r="AB258" s="246"/>
      <c r="AC258" s="246"/>
      <c r="AD258" s="246"/>
      <c r="AE258" s="246"/>
      <c r="AF258" s="232"/>
      <c r="AG258" s="247">
        <f t="shared" ca="1" si="489"/>
        <v>0</v>
      </c>
      <c r="AH258" s="246"/>
      <c r="AI258" s="246"/>
      <c r="AJ258" s="246"/>
      <c r="AK258" s="246"/>
      <c r="AL258" s="248"/>
      <c r="AM258" s="55">
        <f t="shared" ca="1" si="482"/>
        <v>0</v>
      </c>
    </row>
    <row r="259" spans="1:39" ht="4.5" customHeight="1" x14ac:dyDescent="0.25">
      <c r="A259" s="253">
        <v>11</v>
      </c>
      <c r="B259" s="213">
        <f>'VERİ GİRİŞİ'!B22</f>
        <v>0</v>
      </c>
      <c r="C259" s="213">
        <f>'VERİ GİRİŞİ'!C22</f>
        <v>0</v>
      </c>
      <c r="D259" s="61" t="s">
        <v>50</v>
      </c>
      <c r="E259" s="62">
        <v>45016</v>
      </c>
      <c r="F259" s="63">
        <v>45044</v>
      </c>
      <c r="G259" s="63">
        <v>45047</v>
      </c>
      <c r="H259" s="63">
        <v>45078</v>
      </c>
      <c r="I259" s="63">
        <v>45108</v>
      </c>
      <c r="J259" s="63">
        <v>45139</v>
      </c>
      <c r="K259" s="63">
        <v>45170</v>
      </c>
      <c r="L259" s="63">
        <v>45200</v>
      </c>
      <c r="M259" s="63">
        <v>45231</v>
      </c>
      <c r="N259" s="64">
        <v>45261</v>
      </c>
      <c r="O259" s="65">
        <v>45292</v>
      </c>
      <c r="P259" s="63">
        <v>45323</v>
      </c>
      <c r="Q259" s="63">
        <v>45352</v>
      </c>
      <c r="R259" s="63">
        <v>45383</v>
      </c>
      <c r="S259" s="63">
        <v>45413</v>
      </c>
      <c r="T259" s="63">
        <v>45444</v>
      </c>
      <c r="U259" s="63">
        <v>45474</v>
      </c>
      <c r="V259" s="63">
        <v>45505</v>
      </c>
      <c r="W259" s="63">
        <v>45536</v>
      </c>
      <c r="X259" s="63">
        <v>45566</v>
      </c>
      <c r="Y259" s="63">
        <v>45597</v>
      </c>
      <c r="Z259" s="64">
        <v>45627</v>
      </c>
      <c r="AA259" s="62">
        <v>45658</v>
      </c>
      <c r="AB259" s="63">
        <v>45689</v>
      </c>
      <c r="AC259" s="63">
        <v>45717</v>
      </c>
      <c r="AD259" s="63">
        <v>45748</v>
      </c>
      <c r="AE259" s="63">
        <v>45778</v>
      </c>
      <c r="AF259" s="63">
        <v>45809</v>
      </c>
      <c r="AG259" s="63">
        <v>45839</v>
      </c>
      <c r="AH259" s="63">
        <v>45870</v>
      </c>
      <c r="AI259" s="63">
        <v>45901</v>
      </c>
      <c r="AJ259" s="63">
        <v>45931</v>
      </c>
      <c r="AK259" s="63">
        <v>45962</v>
      </c>
      <c r="AL259" s="66">
        <v>45992</v>
      </c>
      <c r="AM259" s="67"/>
    </row>
    <row r="260" spans="1:39" x14ac:dyDescent="0.25">
      <c r="A260" s="254"/>
      <c r="B260" s="214"/>
      <c r="C260" s="214"/>
      <c r="D260" s="50" t="s">
        <v>20</v>
      </c>
      <c r="E260" s="79">
        <f>'VERİ GİRİŞİ'!E22</f>
        <v>0</v>
      </c>
      <c r="F260" s="79">
        <f>'VERİ GİRİŞİ'!F22</f>
        <v>0</v>
      </c>
      <c r="G260" s="79">
        <f>'VERİ GİRİŞİ'!G22</f>
        <v>0</v>
      </c>
      <c r="H260" s="79">
        <f>'VERİ GİRİŞİ'!H22</f>
        <v>0</v>
      </c>
      <c r="I260" s="79">
        <f>'VERİ GİRİŞİ'!I22</f>
        <v>0</v>
      </c>
      <c r="J260" s="79">
        <f>'VERİ GİRİŞİ'!J22</f>
        <v>0</v>
      </c>
      <c r="K260" s="79">
        <f>'VERİ GİRİŞİ'!K22</f>
        <v>0</v>
      </c>
      <c r="L260" s="79">
        <f>'VERİ GİRİŞİ'!L22</f>
        <v>0</v>
      </c>
      <c r="M260" s="79">
        <f>'VERİ GİRİŞİ'!M22</f>
        <v>0</v>
      </c>
      <c r="N260" s="79">
        <f>'VERİ GİRİŞİ'!N22</f>
        <v>0</v>
      </c>
      <c r="O260" s="79">
        <f>'VERİ GİRİŞİ'!O22</f>
        <v>0</v>
      </c>
      <c r="P260" s="79">
        <f>'VERİ GİRİŞİ'!P22</f>
        <v>0</v>
      </c>
      <c r="Q260" s="79">
        <f>'VERİ GİRİŞİ'!Q22</f>
        <v>0</v>
      </c>
      <c r="R260" s="79">
        <f>'VERİ GİRİŞİ'!R22</f>
        <v>0</v>
      </c>
      <c r="S260" s="79">
        <f>'VERİ GİRİŞİ'!S22</f>
        <v>0</v>
      </c>
      <c r="T260" s="79">
        <f>'VERİ GİRİŞİ'!T22</f>
        <v>0</v>
      </c>
      <c r="U260" s="79">
        <f>'VERİ GİRİŞİ'!U22</f>
        <v>0</v>
      </c>
      <c r="V260" s="79">
        <f>'VERİ GİRİŞİ'!V22</f>
        <v>0</v>
      </c>
      <c r="W260" s="79">
        <f>'VERİ GİRİŞİ'!W22</f>
        <v>0</v>
      </c>
      <c r="X260" s="79">
        <f>'VERİ GİRİŞİ'!X22</f>
        <v>0</v>
      </c>
      <c r="Y260" s="79">
        <f>'VERİ GİRİŞİ'!Y22</f>
        <v>0</v>
      </c>
      <c r="Z260" s="79">
        <f>'VERİ GİRİŞİ'!Z22</f>
        <v>0</v>
      </c>
      <c r="AA260" s="79">
        <f>'VERİ GİRİŞİ'!AA22</f>
        <v>0</v>
      </c>
      <c r="AB260" s="79">
        <f>'VERİ GİRİŞİ'!AB22</f>
        <v>0</v>
      </c>
      <c r="AC260" s="79">
        <f>'VERİ GİRİŞİ'!AC22</f>
        <v>0</v>
      </c>
      <c r="AD260" s="79">
        <f>'VERİ GİRİŞİ'!AD22</f>
        <v>0</v>
      </c>
      <c r="AE260" s="79">
        <f>'VERİ GİRİŞİ'!AE22</f>
        <v>0</v>
      </c>
      <c r="AF260" s="79">
        <f>'VERİ GİRİŞİ'!AF22</f>
        <v>0</v>
      </c>
      <c r="AG260" s="79">
        <f>'VERİ GİRİŞİ'!AG22</f>
        <v>0</v>
      </c>
      <c r="AH260" s="79">
        <f>'VERİ GİRİŞİ'!AH22</f>
        <v>0</v>
      </c>
      <c r="AI260" s="79">
        <f>'VERİ GİRİŞİ'!AI22</f>
        <v>0</v>
      </c>
      <c r="AJ260" s="79">
        <f>'VERİ GİRİŞİ'!AJ22</f>
        <v>0</v>
      </c>
      <c r="AK260" s="79">
        <f>'VERİ GİRİŞİ'!AK22</f>
        <v>0</v>
      </c>
      <c r="AL260" s="79">
        <f>'VERİ GİRİŞİ'!AL22</f>
        <v>0</v>
      </c>
      <c r="AM260" s="79">
        <f>'VERİ GİRİŞİ'!AM22</f>
        <v>0</v>
      </c>
    </row>
    <row r="261" spans="1:39" ht="15" customHeight="1" x14ac:dyDescent="0.25">
      <c r="A261" s="254"/>
      <c r="B261" s="214"/>
      <c r="C261" s="214"/>
      <c r="D261" s="53" t="s">
        <v>8</v>
      </c>
      <c r="E261" s="35">
        <f>SUMIFS(Katsayilar!$C$2:$C$50,Katsayilar!$A$2:$A$50,"&lt;="&amp;DATE(YEAR(E259),MONTH(E259),1),Katsayilar!$B$2:$B$50,"&gt;="&amp;DATE(YEAR(E259),MONTH(E259),1))</f>
        <v>0.43368400000000001</v>
      </c>
      <c r="F261" s="36">
        <f>SUMIFS(Katsayilar!$C$2:$C$50,Katsayilar!$A$2:$A$50,"&lt;="&amp;DATE(YEAR(F259),MONTH(F259),1),Katsayilar!$B$2:$B$50,"&gt;="&amp;DATE(YEAR(F259),MONTH(F259),1))</f>
        <v>0.43368400000000001</v>
      </c>
      <c r="G261" s="36">
        <f>SUMIFS(Katsayilar!$C$2:$C$50,Katsayilar!$A$2:$A$50,"&lt;="&amp;DATE(YEAR(G259),MONTH(G259),1),Katsayilar!$B$2:$B$50,"&gt;="&amp;DATE(YEAR(G259),MONTH(G259),1))</f>
        <v>0.43368400000000001</v>
      </c>
      <c r="H261" s="36">
        <f>SUMIFS(Katsayilar!$C$2:$C$50,Katsayilar!$A$2:$A$50,"&lt;="&amp;DATE(YEAR(H259),MONTH(H259),1),Katsayilar!$B$2:$B$50,"&gt;="&amp;DATE(YEAR(H259),MONTH(H259),1))</f>
        <v>0.43368400000000001</v>
      </c>
      <c r="I261" s="36">
        <f>SUMIFS(Katsayilar!$C$2:$C$50,Katsayilar!$A$2:$A$50,"&lt;="&amp;DATE(YEAR(I259),MONTH(I259),1),Katsayilar!$B$2:$B$50,"&gt;="&amp;DATE(YEAR(I259),MONTH(I259),1))</f>
        <v>0.50979600000000003</v>
      </c>
      <c r="J261" s="36">
        <f>SUMIFS(Katsayilar!$C$2:$C$50,Katsayilar!$A$2:$A$50,"&lt;="&amp;DATE(YEAR(J259),MONTH(J259),1),Katsayilar!$B$2:$B$50,"&gt;="&amp;DATE(YEAR(J259),MONTH(J259),1))</f>
        <v>0.50979600000000003</v>
      </c>
      <c r="K261" s="36">
        <f>SUMIFS(Katsayilar!$C$2:$C$50,Katsayilar!$A$2:$A$50,"&lt;="&amp;DATE(YEAR(K259),MONTH(K259),1),Katsayilar!$B$2:$B$50,"&gt;="&amp;DATE(YEAR(K259),MONTH(K259),1))</f>
        <v>0.50979600000000003</v>
      </c>
      <c r="L261" s="36">
        <f>SUMIFS(Katsayilar!$C$2:$C$50,Katsayilar!$A$2:$A$50,"&lt;="&amp;DATE(YEAR(L259),MONTH(L259),1),Katsayilar!$B$2:$B$50,"&gt;="&amp;DATE(YEAR(L259),MONTH(L259),1))</f>
        <v>0.50979600000000003</v>
      </c>
      <c r="M261" s="36">
        <f>SUMIFS(Katsayilar!$C$2:$C$50,Katsayilar!$A$2:$A$50,"&lt;="&amp;DATE(YEAR(M259),MONTH(M259),1),Katsayilar!$B$2:$B$50,"&gt;="&amp;DATE(YEAR(M259),MONTH(M259),1))</f>
        <v>0.50979600000000003</v>
      </c>
      <c r="N261" s="37">
        <f>SUMIFS(Katsayilar!$C$2:$C$50,Katsayilar!$A$2:$A$50,"&lt;="&amp;DATE(YEAR(N259),MONTH(N259),1),Katsayilar!$B$2:$B$50,"&gt;="&amp;DATE(YEAR(N259),MONTH(N259),1))</f>
        <v>0.50979600000000003</v>
      </c>
      <c r="O261" s="36">
        <f>SUMIFS(Katsayilar!$C$2:$C$50,Katsayilar!$A$2:$A$50,"&lt;="&amp;DATE(YEAR(O259),MONTH(O259),1),Katsayilar!$B$2:$B$50,"&gt;="&amp;DATE(YEAR(O259),MONTH(O259),1))</f>
        <v>0.76087099999999996</v>
      </c>
      <c r="P261" s="36">
        <f>SUMIFS(Katsayilar!$C$2:$C$50,Katsayilar!$A$2:$A$50,"&lt;="&amp;DATE(YEAR(P259),MONTH(P259),1),Katsayilar!$B$2:$B$50,"&gt;="&amp;DATE(YEAR(P259),MONTH(P259),1))</f>
        <v>0.76087099999999996</v>
      </c>
      <c r="Q261" s="36">
        <f>SUMIFS(Katsayilar!$C$2:$C$50,Katsayilar!$A$2:$A$50,"&lt;="&amp;DATE(YEAR(Q259),MONTH(Q259),1),Katsayilar!$B$2:$B$50,"&gt;="&amp;DATE(YEAR(Q259),MONTH(Q259),1))</f>
        <v>0.76087099999999996</v>
      </c>
      <c r="R261" s="36">
        <f>SUMIFS(Katsayilar!$C$2:$C$50,Katsayilar!$A$2:$A$50,"&lt;="&amp;DATE(YEAR(R259),MONTH(R259),1),Katsayilar!$B$2:$B$50,"&gt;="&amp;DATE(YEAR(R259),MONTH(R259),1))</f>
        <v>0.76087099999999996</v>
      </c>
      <c r="S261" s="36">
        <f>SUMIFS(Katsayilar!$C$2:$C$50,Katsayilar!$A$2:$A$50,"&lt;="&amp;DATE(YEAR(S259),MONTH(S259),1),Katsayilar!$B$2:$B$50,"&gt;="&amp;DATE(YEAR(S259),MONTH(S259),1))</f>
        <v>0.76087099999999996</v>
      </c>
      <c r="T261" s="36">
        <f>SUMIFS(Katsayilar!$C$2:$C$50,Katsayilar!$A$2:$A$50,"&lt;="&amp;DATE(YEAR(T259),MONTH(T259),1),Katsayilar!$B$2:$B$50,"&gt;="&amp;DATE(YEAR(T259),MONTH(T259),1))</f>
        <v>0.76087099999999996</v>
      </c>
      <c r="U261" s="36">
        <f>SUMIFS(Katsayilar!$C$2:$C$50,Katsayilar!$A$2:$A$50,"&lt;="&amp;DATE(YEAR(U259),MONTH(U259),1),Katsayilar!$B$2:$B$50,"&gt;="&amp;DATE(YEAR(U259),MONTH(U259),1))</f>
        <v>0.90779600000000005</v>
      </c>
      <c r="V261" s="36">
        <f>SUMIFS(Katsayilar!$C$2:$C$50,Katsayilar!$A$2:$A$50,"&lt;="&amp;DATE(YEAR(V259),MONTH(V259),1),Katsayilar!$B$2:$B$50,"&gt;="&amp;DATE(YEAR(V259),MONTH(V259),1))</f>
        <v>0.90779600000000005</v>
      </c>
      <c r="W261" s="36">
        <f>SUMIFS(Katsayilar!$C$2:$C$50,Katsayilar!$A$2:$A$50,"&lt;="&amp;DATE(YEAR(W259),MONTH(W259),1),Katsayilar!$B$2:$B$50,"&gt;="&amp;DATE(YEAR(W259),MONTH(W259),1))</f>
        <v>0.90779600000000005</v>
      </c>
      <c r="X261" s="36">
        <f>SUMIFS(Katsayilar!$C$2:$C$50,Katsayilar!$A$2:$A$50,"&lt;="&amp;DATE(YEAR(X259),MONTH(X259),1),Katsayilar!$B$2:$B$50,"&gt;="&amp;DATE(YEAR(X259),MONTH(X259),1))</f>
        <v>0.90779600000000005</v>
      </c>
      <c r="Y261" s="36">
        <f>SUMIFS(Katsayilar!$C$2:$C$50,Katsayilar!$A$2:$A$50,"&lt;="&amp;DATE(YEAR(Y259),MONTH(Y259),1),Katsayilar!$B$2:$B$50,"&gt;="&amp;DATE(YEAR(Y259),MONTH(Y259),1))</f>
        <v>0.90779600000000005</v>
      </c>
      <c r="Z261" s="37">
        <f>SUMIFS(Katsayilar!$C$2:$C$50,Katsayilar!$A$2:$A$50,"&lt;="&amp;DATE(YEAR(Z259),MONTH(Z259),1),Katsayilar!$B$2:$B$50,"&gt;="&amp;DATE(YEAR(Z259),MONTH(Z259),1))</f>
        <v>0.90779600000000005</v>
      </c>
      <c r="AA261" s="35">
        <f>SUMIFS(Katsayilar!$C$2:$C$50,Katsayilar!$A$2:$A$50,"&lt;="&amp;DATE(YEAR(AA259),MONTH(AA259),1),Katsayilar!$B$2:$B$50,"&gt;="&amp;DATE(YEAR(AA259),MONTH(AA259),1))</f>
        <v>1.012556</v>
      </c>
      <c r="AB261" s="36">
        <f>SUMIFS(Katsayilar!$C$2:$C$50,Katsayilar!$A$2:$A$50,"&lt;="&amp;DATE(YEAR(AB259),MONTH(AB259),1),Katsayilar!$B$2:$B$50,"&gt;="&amp;DATE(YEAR(AB259),MONTH(AB259),1))</f>
        <v>1.012556</v>
      </c>
      <c r="AC261" s="36">
        <f>SUMIFS(Katsayilar!$C$2:$C$50,Katsayilar!$A$2:$A$50,"&lt;="&amp;DATE(YEAR(AC259),MONTH(AC259),1),Katsayilar!$B$2:$B$50,"&gt;="&amp;DATE(YEAR(AC259),MONTH(AC259),1))</f>
        <v>1.012556</v>
      </c>
      <c r="AD261" s="36">
        <f>SUMIFS(Katsayilar!$C$2:$C$50,Katsayilar!$A$2:$A$50,"&lt;="&amp;DATE(YEAR(AD259),MONTH(AD259),1),Katsayilar!$B$2:$B$50,"&gt;="&amp;DATE(YEAR(AD259),MONTH(AD259),1))</f>
        <v>1.012556</v>
      </c>
      <c r="AE261" s="36">
        <f>SUMIFS(Katsayilar!$C$2:$C$50,Katsayilar!$A$2:$A$50,"&lt;="&amp;DATE(YEAR(AE259),MONTH(AE259),1),Katsayilar!$B$2:$B$50,"&gt;="&amp;DATE(YEAR(AE259),MONTH(AE259),1))</f>
        <v>1.012556</v>
      </c>
      <c r="AF261" s="36">
        <f>SUMIFS(Katsayilar!$C$2:$C$50,Katsayilar!$A$2:$A$50,"&lt;="&amp;DATE(YEAR(AF259),MONTH(AF259),1),Katsayilar!$B$2:$B$50,"&gt;="&amp;DATE(YEAR(AF259),MONTH(AF259),1))</f>
        <v>1.012556</v>
      </c>
      <c r="AG261" s="36">
        <f>SUMIFS(Katsayilar!$C$2:$C$50,Katsayilar!$A$2:$A$50,"&lt;="&amp;DATE(YEAR(AG259),MONTH(AG259),1),Katsayilar!$B$2:$B$50,"&gt;="&amp;DATE(YEAR(AG259),MONTH(AG259),1))</f>
        <v>1.1702109999999999</v>
      </c>
      <c r="AH261" s="36">
        <f>SUMIFS(Katsayilar!$C$2:$C$50,Katsayilar!$A$2:$A$50,"&lt;="&amp;DATE(YEAR(AH259),MONTH(AH259),1),Katsayilar!$B$2:$B$50,"&gt;="&amp;DATE(YEAR(AH259),MONTH(AH259),1))</f>
        <v>1.1702109999999999</v>
      </c>
      <c r="AI261" s="36">
        <f>SUMIFS(Katsayilar!$C$2:$C$50,Katsayilar!$A$2:$A$50,"&lt;="&amp;DATE(YEAR(AI259),MONTH(AI259),1),Katsayilar!$B$2:$B$50,"&gt;="&amp;DATE(YEAR(AI259),MONTH(AI259),1))</f>
        <v>1.1702109999999999</v>
      </c>
      <c r="AJ261" s="36">
        <f>SUMIFS(Katsayilar!$C$2:$C$50,Katsayilar!$A$2:$A$50,"&lt;="&amp;DATE(YEAR(AJ259),MONTH(AJ259),1),Katsayilar!$B$2:$B$50,"&gt;="&amp;DATE(YEAR(AJ259),MONTH(AJ259),1))</f>
        <v>1.1702109999999999</v>
      </c>
      <c r="AK261" s="36">
        <f>SUMIFS(Katsayilar!$C$2:$C$50,Katsayilar!$A$2:$A$50,"&lt;="&amp;DATE(YEAR(AK259),MONTH(AK259),1),Katsayilar!$B$2:$B$50,"&gt;="&amp;DATE(YEAR(AK259),MONTH(AK259),1))</f>
        <v>1.1702109999999999</v>
      </c>
      <c r="AL261" s="36">
        <f>SUMIFS(Katsayilar!$C$2:$C$50,Katsayilar!$A$2:$A$50,"&lt;="&amp;DATE(YEAR(AL259),MONTH(AL259),1),Katsayilar!$B$2:$B$50,"&gt;="&amp;DATE(YEAR(AL259),MONTH(AL259),1))</f>
        <v>1.1702109999999999</v>
      </c>
      <c r="AM261" s="51"/>
    </row>
    <row r="262" spans="1:39" ht="15" customHeight="1" x14ac:dyDescent="0.25">
      <c r="A262" s="254"/>
      <c r="B262" s="214"/>
      <c r="C262" s="214"/>
      <c r="D262" s="53" t="s">
        <v>17</v>
      </c>
      <c r="E262" s="38">
        <f t="shared" ref="E262:AL262" si="490">IF(OR(E261="",E260=""),"",200*E261*E260)</f>
        <v>0</v>
      </c>
      <c r="F262" s="39">
        <f t="shared" si="490"/>
        <v>0</v>
      </c>
      <c r="G262" s="39">
        <f t="shared" si="490"/>
        <v>0</v>
      </c>
      <c r="H262" s="39">
        <f t="shared" si="490"/>
        <v>0</v>
      </c>
      <c r="I262" s="39">
        <f t="shared" si="490"/>
        <v>0</v>
      </c>
      <c r="J262" s="39">
        <f t="shared" si="490"/>
        <v>0</v>
      </c>
      <c r="K262" s="39">
        <f t="shared" si="490"/>
        <v>0</v>
      </c>
      <c r="L262" s="39">
        <f t="shared" si="490"/>
        <v>0</v>
      </c>
      <c r="M262" s="39">
        <f t="shared" si="490"/>
        <v>0</v>
      </c>
      <c r="N262" s="40">
        <f t="shared" si="490"/>
        <v>0</v>
      </c>
      <c r="O262" s="39">
        <f t="shared" si="490"/>
        <v>0</v>
      </c>
      <c r="P262" s="39">
        <f t="shared" si="490"/>
        <v>0</v>
      </c>
      <c r="Q262" s="39">
        <f t="shared" si="490"/>
        <v>0</v>
      </c>
      <c r="R262" s="39">
        <f t="shared" si="490"/>
        <v>0</v>
      </c>
      <c r="S262" s="39">
        <f t="shared" si="490"/>
        <v>0</v>
      </c>
      <c r="T262" s="39">
        <f t="shared" si="490"/>
        <v>0</v>
      </c>
      <c r="U262" s="39">
        <f t="shared" si="490"/>
        <v>0</v>
      </c>
      <c r="V262" s="39">
        <f t="shared" si="490"/>
        <v>0</v>
      </c>
      <c r="W262" s="39">
        <f t="shared" si="490"/>
        <v>0</v>
      </c>
      <c r="X262" s="39">
        <f t="shared" si="490"/>
        <v>0</v>
      </c>
      <c r="Y262" s="39">
        <f t="shared" si="490"/>
        <v>0</v>
      </c>
      <c r="Z262" s="40">
        <f t="shared" si="490"/>
        <v>0</v>
      </c>
      <c r="AA262" s="38">
        <f t="shared" si="490"/>
        <v>0</v>
      </c>
      <c r="AB262" s="39">
        <f t="shared" si="490"/>
        <v>0</v>
      </c>
      <c r="AC262" s="39">
        <f t="shared" si="490"/>
        <v>0</v>
      </c>
      <c r="AD262" s="39">
        <f t="shared" si="490"/>
        <v>0</v>
      </c>
      <c r="AE262" s="39">
        <f t="shared" si="490"/>
        <v>0</v>
      </c>
      <c r="AF262" s="39">
        <f t="shared" si="490"/>
        <v>0</v>
      </c>
      <c r="AG262" s="39">
        <f t="shared" si="490"/>
        <v>0</v>
      </c>
      <c r="AH262" s="39">
        <f t="shared" si="490"/>
        <v>0</v>
      </c>
      <c r="AI262" s="39">
        <f t="shared" si="490"/>
        <v>0</v>
      </c>
      <c r="AJ262" s="39">
        <f t="shared" si="490"/>
        <v>0</v>
      </c>
      <c r="AK262" s="39">
        <f t="shared" si="490"/>
        <v>0</v>
      </c>
      <c r="AL262" s="39">
        <f t="shared" si="490"/>
        <v>0</v>
      </c>
      <c r="AM262" s="51"/>
    </row>
    <row r="263" spans="1:39" ht="15" customHeight="1" x14ac:dyDescent="0.25">
      <c r="A263" s="254"/>
      <c r="B263" s="214"/>
      <c r="C263" s="214"/>
      <c r="D263" s="53" t="s">
        <v>51</v>
      </c>
      <c r="E263" s="38">
        <f>IF(E262="","",E262*Ayarlar!$B$4)</f>
        <v>0</v>
      </c>
      <c r="F263" s="39">
        <f>IF(F262="","",F262*Ayarlar!$B$4)</f>
        <v>0</v>
      </c>
      <c r="G263" s="39">
        <f>IF(G262="","",G262*Ayarlar!$B$4)</f>
        <v>0</v>
      </c>
      <c r="H263" s="39">
        <f>IF(H262="","",H262*Ayarlar!$B$4)</f>
        <v>0</v>
      </c>
      <c r="I263" s="39">
        <f>IF(I262="","",I262*Ayarlar!$B$4)</f>
        <v>0</v>
      </c>
      <c r="J263" s="39">
        <f>IF(J262="","",J262*Ayarlar!$B$4)</f>
        <v>0</v>
      </c>
      <c r="K263" s="39">
        <f>IF(K262="","",K262*Ayarlar!$B$4)</f>
        <v>0</v>
      </c>
      <c r="L263" s="39">
        <f>IF(L262="","",L262*Ayarlar!$B$4)</f>
        <v>0</v>
      </c>
      <c r="M263" s="39">
        <f>IF(M262="","",M262*Ayarlar!$B$4)</f>
        <v>0</v>
      </c>
      <c r="N263" s="40">
        <f>IF(N262="","",N262*Ayarlar!$B$4)</f>
        <v>0</v>
      </c>
      <c r="O263" s="39">
        <f>IF(O262="","",O262*Ayarlar!$B$4)</f>
        <v>0</v>
      </c>
      <c r="P263" s="39">
        <f>IF(P262="","",P262*Ayarlar!$B$4)</f>
        <v>0</v>
      </c>
      <c r="Q263" s="39">
        <f>IF(Q262="","",Q262*Ayarlar!$B$4)</f>
        <v>0</v>
      </c>
      <c r="R263" s="39">
        <f>IF(R262="","",R262*Ayarlar!$B$4)</f>
        <v>0</v>
      </c>
      <c r="S263" s="39">
        <f>IF(S262="","",S262*Ayarlar!$B$4)</f>
        <v>0</v>
      </c>
      <c r="T263" s="39">
        <f>IF(T262="","",T262*Ayarlar!$B$4)</f>
        <v>0</v>
      </c>
      <c r="U263" s="39">
        <f>IF(U262="","",U262*Ayarlar!$B$4)</f>
        <v>0</v>
      </c>
      <c r="V263" s="39">
        <f>IF(V262="","",V262*Ayarlar!$B$4)</f>
        <v>0</v>
      </c>
      <c r="W263" s="39">
        <f>IF(W262="","",W262*Ayarlar!$B$4)</f>
        <v>0</v>
      </c>
      <c r="X263" s="39">
        <f>IF(X262="","",X262*Ayarlar!$B$4)</f>
        <v>0</v>
      </c>
      <c r="Y263" s="39">
        <f>IF(Y262="","",Y262*Ayarlar!$B$4)</f>
        <v>0</v>
      </c>
      <c r="Z263" s="40">
        <f>IF(Z262="","",Z262*Ayarlar!$B$4)</f>
        <v>0</v>
      </c>
      <c r="AA263" s="38">
        <f>IF(AA262="","",AA262*Ayarlar!$B$4)</f>
        <v>0</v>
      </c>
      <c r="AB263" s="39">
        <f>IF(AB262="","",AB262*Ayarlar!$B$4)</f>
        <v>0</v>
      </c>
      <c r="AC263" s="39">
        <f>IF(AC262="","",AC262*Ayarlar!$B$4)</f>
        <v>0</v>
      </c>
      <c r="AD263" s="39">
        <f>IF(AD262="","",AD262*Ayarlar!$B$4)</f>
        <v>0</v>
      </c>
      <c r="AE263" s="39">
        <f>IF(AE262="","",AE262*Ayarlar!$B$4)</f>
        <v>0</v>
      </c>
      <c r="AF263" s="39">
        <f>IF(AF262="","",AF262*Ayarlar!$B$4)</f>
        <v>0</v>
      </c>
      <c r="AG263" s="39">
        <f>IF(AG262="","",AG262*Ayarlar!$B$4)</f>
        <v>0</v>
      </c>
      <c r="AH263" s="39">
        <f>IF(AH262="","",AH262*Ayarlar!$B$4)</f>
        <v>0</v>
      </c>
      <c r="AI263" s="39">
        <f>IF(AI262="","",AI262*Ayarlar!$B$4)</f>
        <v>0</v>
      </c>
      <c r="AJ263" s="39">
        <f>IF(AJ262="","",AJ262*Ayarlar!$B$4)</f>
        <v>0</v>
      </c>
      <c r="AK263" s="39">
        <f>IF(AK262="","",AK262*Ayarlar!$B$4)</f>
        <v>0</v>
      </c>
      <c r="AL263" s="39">
        <f>IF(AL262="","",AL262*Ayarlar!$B$4)</f>
        <v>0</v>
      </c>
      <c r="AM263" s="51"/>
    </row>
    <row r="264" spans="1:39" ht="15" customHeight="1" x14ac:dyDescent="0.25">
      <c r="A264" s="254"/>
      <c r="B264" s="214"/>
      <c r="C264" s="214"/>
      <c r="D264" s="53" t="s">
        <v>18</v>
      </c>
      <c r="E264" s="38">
        <f>IF(E262="","",E262*Ayarlar!$B$2)</f>
        <v>0</v>
      </c>
      <c r="F264" s="39">
        <f>IF(F262="","",F262*Ayarlar!$B$2)</f>
        <v>0</v>
      </c>
      <c r="G264" s="39">
        <f>IF(G262="","",G262*Ayarlar!$B$2)</f>
        <v>0</v>
      </c>
      <c r="H264" s="39">
        <f>IF(H262="","",H262*Ayarlar!$B$2)</f>
        <v>0</v>
      </c>
      <c r="I264" s="39">
        <f>IF(I262="","",I262*Ayarlar!$B$2)</f>
        <v>0</v>
      </c>
      <c r="J264" s="39">
        <f>IF(J262="","",J262*Ayarlar!$B$2)</f>
        <v>0</v>
      </c>
      <c r="K264" s="39">
        <f>IF(K262="","",K262*Ayarlar!$B$2)</f>
        <v>0</v>
      </c>
      <c r="L264" s="39">
        <f>IF(L262="","",L262*Ayarlar!$B$2)</f>
        <v>0</v>
      </c>
      <c r="M264" s="39">
        <f>IF(M262="","",M262*Ayarlar!$B$2)</f>
        <v>0</v>
      </c>
      <c r="N264" s="40">
        <f>IF(N262="","",N262*Ayarlar!$B$2)</f>
        <v>0</v>
      </c>
      <c r="O264" s="39">
        <f>IF(O262="","",O262*Ayarlar!$B$2)</f>
        <v>0</v>
      </c>
      <c r="P264" s="39">
        <f>IF(P262="","",P262*Ayarlar!$B$2)</f>
        <v>0</v>
      </c>
      <c r="Q264" s="39">
        <f>IF(Q262="","",Q262*Ayarlar!$B$2)</f>
        <v>0</v>
      </c>
      <c r="R264" s="39">
        <f>IF(R262="","",R262*Ayarlar!$B$2)</f>
        <v>0</v>
      </c>
      <c r="S264" s="39">
        <f>IF(S262="","",S262*Ayarlar!$B$2)</f>
        <v>0</v>
      </c>
      <c r="T264" s="39">
        <f>IF(T262="","",T262*Ayarlar!$B$2)</f>
        <v>0</v>
      </c>
      <c r="U264" s="39">
        <f>IF(U262="","",U262*Ayarlar!$B$2)</f>
        <v>0</v>
      </c>
      <c r="V264" s="39">
        <f>IF(V262="","",V262*Ayarlar!$B$2)</f>
        <v>0</v>
      </c>
      <c r="W264" s="39">
        <f>IF(W262="","",W262*Ayarlar!$B$2)</f>
        <v>0</v>
      </c>
      <c r="X264" s="39">
        <f>IF(X262="","",X262*Ayarlar!$B$2)</f>
        <v>0</v>
      </c>
      <c r="Y264" s="39">
        <f>IF(Y262="","",Y262*Ayarlar!$B$2)</f>
        <v>0</v>
      </c>
      <c r="Z264" s="40">
        <f>IF(Z262="","",Z262*Ayarlar!$B$2)</f>
        <v>0</v>
      </c>
      <c r="AA264" s="38">
        <f>IF(AA262="","",AA262*Ayarlar!$B$2)</f>
        <v>0</v>
      </c>
      <c r="AB264" s="39">
        <f>IF(AB262="","",AB262*Ayarlar!$B$2)</f>
        <v>0</v>
      </c>
      <c r="AC264" s="39">
        <f>IF(AC262="","",AC262*Ayarlar!$B$2)</f>
        <v>0</v>
      </c>
      <c r="AD264" s="39">
        <f>IF(AD262="","",AD262*Ayarlar!$B$2)</f>
        <v>0</v>
      </c>
      <c r="AE264" s="39">
        <f>IF(AE262="","",AE262*Ayarlar!$B$2)</f>
        <v>0</v>
      </c>
      <c r="AF264" s="39">
        <f>IF(AF262="","",AF262*Ayarlar!$B$2)</f>
        <v>0</v>
      </c>
      <c r="AG264" s="39">
        <f>IF(AG262="","",AG262*Ayarlar!$B$2)</f>
        <v>0</v>
      </c>
      <c r="AH264" s="39">
        <f>IF(AH262="","",AH262*Ayarlar!$B$2)</f>
        <v>0</v>
      </c>
      <c r="AI264" s="39">
        <f>IF(AI262="","",AI262*Ayarlar!$B$2)</f>
        <v>0</v>
      </c>
      <c r="AJ264" s="39">
        <f>IF(AJ262="","",AJ262*Ayarlar!$B$2)</f>
        <v>0</v>
      </c>
      <c r="AK264" s="39">
        <f>IF(AK262="","",AK262*Ayarlar!$B$2)</f>
        <v>0</v>
      </c>
      <c r="AL264" s="39">
        <f>IF(AL262="","",AL262*Ayarlar!$B$2)</f>
        <v>0</v>
      </c>
      <c r="AM264" s="51"/>
    </row>
    <row r="265" spans="1:39" ht="15" customHeight="1" x14ac:dyDescent="0.25">
      <c r="A265" s="254"/>
      <c r="B265" s="214"/>
      <c r="C265" s="214"/>
      <c r="D265" s="53" t="s">
        <v>9</v>
      </c>
      <c r="E265" s="38" t="str">
        <f>IF(D252="4/B",IFERROR(E262*Ayarlar!$B$3,""),"")</f>
        <v/>
      </c>
      <c r="F265" s="39" t="str">
        <f>IF(E252="4/B",IFERROR(F262*Ayarlar!$B$3,""),"")</f>
        <v/>
      </c>
      <c r="G265" s="39" t="str">
        <f>IF(F252="4/B",IFERROR(G262*Ayarlar!$B$3,""),"")</f>
        <v/>
      </c>
      <c r="H265" s="39" t="str">
        <f>IF(G252="4/B",IFERROR(H262*Ayarlar!$B$3,""),"")</f>
        <v/>
      </c>
      <c r="I265" s="39" t="str">
        <f>IF(H252="4/B",IFERROR(I262*Ayarlar!$B$3,""),"")</f>
        <v/>
      </c>
      <c r="J265" s="39" t="str">
        <f>IF(I252="4/B",IFERROR(J262*Ayarlar!$B$3,""),"")</f>
        <v/>
      </c>
      <c r="K265" s="39" t="str">
        <f>IF(J252="4/B",IFERROR(K262*Ayarlar!$B$3,""),"")</f>
        <v/>
      </c>
      <c r="L265" s="39" t="str">
        <f>IF(K252="4/B",IFERROR(L262*Ayarlar!$B$3,""),"")</f>
        <v/>
      </c>
      <c r="M265" s="39" t="str">
        <f>IF(L252="4/B",IFERROR(M262*Ayarlar!$B$3,""),"")</f>
        <v/>
      </c>
      <c r="N265" s="40" t="str">
        <f>IF(M252="4/B",IFERROR(N262*Ayarlar!$B$3,""),"")</f>
        <v/>
      </c>
      <c r="O265" s="39" t="str">
        <f>IF(N252="4/B",IFERROR(O262*Ayarlar!$B$3,""),"")</f>
        <v/>
      </c>
      <c r="P265" s="39" t="str">
        <f>IF(O252="4/B",IFERROR(P262*Ayarlar!$B$3,""),"")</f>
        <v/>
      </c>
      <c r="Q265" s="39" t="str">
        <f>IF(P252="4/B",IFERROR(Q262*Ayarlar!$B$3,""),"")</f>
        <v/>
      </c>
      <c r="R265" s="39" t="str">
        <f>IF(Q252="4/B",IFERROR(R262*Ayarlar!$B$3,""),"")</f>
        <v/>
      </c>
      <c r="S265" s="39" t="str">
        <f>IF(R252="4/B",IFERROR(S262*Ayarlar!$B$3,""),"")</f>
        <v/>
      </c>
      <c r="T265" s="39" t="str">
        <f>IF(S252="4/B",IFERROR(T262*Ayarlar!$B$3,""),"")</f>
        <v/>
      </c>
      <c r="U265" s="39" t="str">
        <f>IF(T252="4/B",IFERROR(U262*Ayarlar!$B$3,""),"")</f>
        <v/>
      </c>
      <c r="V265" s="39" t="str">
        <f>IF(U252="4/B",IFERROR(V262*Ayarlar!$B$3,""),"")</f>
        <v/>
      </c>
      <c r="W265" s="39" t="str">
        <f>IF(V252="4/B",IFERROR(W262*Ayarlar!$B$3,""),"")</f>
        <v/>
      </c>
      <c r="X265" s="39" t="str">
        <f>IF(W252="4/B",IFERROR(X262*Ayarlar!$B$3,""),"")</f>
        <v/>
      </c>
      <c r="Y265" s="39" t="str">
        <f>IF(X252="4/B",IFERROR(Y262*Ayarlar!$B$3,""),"")</f>
        <v/>
      </c>
      <c r="Z265" s="39" t="str">
        <f>IF(Y252="4/B",IFERROR(Z262*Ayarlar!$B$3,""),"")</f>
        <v/>
      </c>
      <c r="AA265" s="39" t="str">
        <f>IF(Z252="4/B",IFERROR(AA262*Ayarlar!$B$3,""),"")</f>
        <v/>
      </c>
      <c r="AB265" s="39" t="str">
        <f>IF(AA252="4/B",IFERROR(AB262*Ayarlar!$B$3,""),"")</f>
        <v/>
      </c>
      <c r="AC265" s="39" t="str">
        <f>IF(AB252="4/B",IFERROR(AC262*Ayarlar!$B$3,""),"")</f>
        <v/>
      </c>
      <c r="AD265" s="39" t="str">
        <f>IF(AC252="4/B",IFERROR(AD262*Ayarlar!$B$3,""),"")</f>
        <v/>
      </c>
      <c r="AE265" s="39" t="str">
        <f>IF(AD252="4/B",IFERROR(AE262*Ayarlar!$B$3,""),"")</f>
        <v/>
      </c>
      <c r="AF265" s="39" t="str">
        <f>IF(AE252="4/B",IFERROR(AF262*Ayarlar!$B$3,""),"")</f>
        <v/>
      </c>
      <c r="AG265" s="39" t="str">
        <f>IF(AF252="4/B",IFERROR(AG262*Ayarlar!$B$3,""),"")</f>
        <v/>
      </c>
      <c r="AH265" s="39" t="str">
        <f>IF(AG252="4/B",IFERROR(AH262*Ayarlar!$B$3,""),"")</f>
        <v/>
      </c>
      <c r="AI265" s="39" t="str">
        <f>IF(AH252="4/B",IFERROR(AI262*Ayarlar!$B$3,""),"")</f>
        <v/>
      </c>
      <c r="AJ265" s="39" t="str">
        <f>IF(AI252="4/B",IFERROR(AJ262*Ayarlar!$B$3,""),"")</f>
        <v/>
      </c>
      <c r="AK265" s="39" t="str">
        <f>IF(AJ252="4/B",IFERROR(AK262*Ayarlar!$B$3,""),"")</f>
        <v/>
      </c>
      <c r="AL265" s="39" t="str">
        <f>IF(AK252="4/B",IFERROR(AL262*Ayarlar!$B$3,""),"")</f>
        <v/>
      </c>
      <c r="AM265" s="51"/>
    </row>
    <row r="266" spans="1:39" ht="15" customHeight="1" x14ac:dyDescent="0.25">
      <c r="A266" s="254"/>
      <c r="B266" s="214"/>
      <c r="C266" s="214"/>
      <c r="D266" s="53" t="s">
        <v>19</v>
      </c>
      <c r="E266" s="38">
        <f t="shared" ref="E266:AL266" si="491">IF(E262="","",E262-E263-E264)</f>
        <v>0</v>
      </c>
      <c r="F266" s="39">
        <f t="shared" si="491"/>
        <v>0</v>
      </c>
      <c r="G266" s="39">
        <f t="shared" si="491"/>
        <v>0</v>
      </c>
      <c r="H266" s="39">
        <f t="shared" si="491"/>
        <v>0</v>
      </c>
      <c r="I266" s="39">
        <f t="shared" si="491"/>
        <v>0</v>
      </c>
      <c r="J266" s="39">
        <f t="shared" si="491"/>
        <v>0</v>
      </c>
      <c r="K266" s="39">
        <f t="shared" si="491"/>
        <v>0</v>
      </c>
      <c r="L266" s="39">
        <f t="shared" si="491"/>
        <v>0</v>
      </c>
      <c r="M266" s="39">
        <f t="shared" si="491"/>
        <v>0</v>
      </c>
      <c r="N266" s="40">
        <f t="shared" si="491"/>
        <v>0</v>
      </c>
      <c r="O266" s="39">
        <f t="shared" si="491"/>
        <v>0</v>
      </c>
      <c r="P266" s="39">
        <f t="shared" si="491"/>
        <v>0</v>
      </c>
      <c r="Q266" s="39">
        <f t="shared" si="491"/>
        <v>0</v>
      </c>
      <c r="R266" s="39">
        <f t="shared" si="491"/>
        <v>0</v>
      </c>
      <c r="S266" s="39">
        <f t="shared" si="491"/>
        <v>0</v>
      </c>
      <c r="T266" s="39">
        <f t="shared" si="491"/>
        <v>0</v>
      </c>
      <c r="U266" s="39">
        <f t="shared" si="491"/>
        <v>0</v>
      </c>
      <c r="V266" s="39">
        <f t="shared" si="491"/>
        <v>0</v>
      </c>
      <c r="W266" s="39">
        <f t="shared" si="491"/>
        <v>0</v>
      </c>
      <c r="X266" s="39">
        <f t="shared" si="491"/>
        <v>0</v>
      </c>
      <c r="Y266" s="39">
        <f t="shared" si="491"/>
        <v>0</v>
      </c>
      <c r="Z266" s="40">
        <f t="shared" si="491"/>
        <v>0</v>
      </c>
      <c r="AA266" s="38">
        <f t="shared" si="491"/>
        <v>0</v>
      </c>
      <c r="AB266" s="39">
        <f t="shared" si="491"/>
        <v>0</v>
      </c>
      <c r="AC266" s="39">
        <f t="shared" si="491"/>
        <v>0</v>
      </c>
      <c r="AD266" s="39">
        <f t="shared" si="491"/>
        <v>0</v>
      </c>
      <c r="AE266" s="39">
        <f t="shared" si="491"/>
        <v>0</v>
      </c>
      <c r="AF266" s="39">
        <f t="shared" si="491"/>
        <v>0</v>
      </c>
      <c r="AG266" s="39">
        <f t="shared" si="491"/>
        <v>0</v>
      </c>
      <c r="AH266" s="39">
        <f t="shared" si="491"/>
        <v>0</v>
      </c>
      <c r="AI266" s="39">
        <f t="shared" si="491"/>
        <v>0</v>
      </c>
      <c r="AJ266" s="39">
        <f t="shared" si="491"/>
        <v>0</v>
      </c>
      <c r="AK266" s="39">
        <f t="shared" si="491"/>
        <v>0</v>
      </c>
      <c r="AL266" s="39">
        <f t="shared" si="491"/>
        <v>0</v>
      </c>
      <c r="AM266" s="51"/>
    </row>
    <row r="267" spans="1:39" ht="15" customHeight="1" x14ac:dyDescent="0.25">
      <c r="A267" s="254"/>
      <c r="B267" s="214"/>
      <c r="C267" s="214"/>
      <c r="D267" s="53" t="s">
        <v>10</v>
      </c>
      <c r="E267" s="41">
        <f ca="1">IF(E259="","",Ayarlar!$B$1)</f>
        <v>46142</v>
      </c>
      <c r="F267" s="42">
        <f ca="1">IF(F259="","",Ayarlar!$B$1)</f>
        <v>46142</v>
      </c>
      <c r="G267" s="42">
        <f ca="1">IF(G259="","",Ayarlar!$B$1)</f>
        <v>46142</v>
      </c>
      <c r="H267" s="42">
        <f ca="1">IF(H259="","",Ayarlar!$B$1)</f>
        <v>46142</v>
      </c>
      <c r="I267" s="42">
        <f ca="1">IF(I259="","",Ayarlar!$B$1)</f>
        <v>46142</v>
      </c>
      <c r="J267" s="42">
        <f ca="1">IF(J259="","",Ayarlar!$B$1)</f>
        <v>46142</v>
      </c>
      <c r="K267" s="42">
        <f ca="1">IF(K259="","",Ayarlar!$B$1)</f>
        <v>46142</v>
      </c>
      <c r="L267" s="42">
        <f ca="1">IF(L259="","",Ayarlar!$B$1)</f>
        <v>46142</v>
      </c>
      <c r="M267" s="42">
        <f ca="1">IF(M259="","",Ayarlar!$B$1)</f>
        <v>46142</v>
      </c>
      <c r="N267" s="43">
        <f ca="1">IF(N259="","",Ayarlar!$B$1)</f>
        <v>46142</v>
      </c>
      <c r="O267" s="42">
        <f ca="1">IF(O259="","",Ayarlar!$B$1)</f>
        <v>46142</v>
      </c>
      <c r="P267" s="42">
        <f ca="1">IF(P259="","",Ayarlar!$B$1)</f>
        <v>46142</v>
      </c>
      <c r="Q267" s="42">
        <f ca="1">IF(Q259="","",Ayarlar!$B$1)</f>
        <v>46142</v>
      </c>
      <c r="R267" s="42">
        <f ca="1">IF(R259="","",Ayarlar!$B$1)</f>
        <v>46142</v>
      </c>
      <c r="S267" s="42">
        <f ca="1">IF(S259="","",Ayarlar!$B$1)</f>
        <v>46142</v>
      </c>
      <c r="T267" s="42">
        <f ca="1">IF(T259="","",Ayarlar!$B$1)</f>
        <v>46142</v>
      </c>
      <c r="U267" s="42">
        <f ca="1">IF(U259="","",Ayarlar!$B$1)</f>
        <v>46142</v>
      </c>
      <c r="V267" s="42">
        <f ca="1">IF(V259="","",Ayarlar!$B$1)</f>
        <v>46142</v>
      </c>
      <c r="W267" s="42">
        <f ca="1">IF(W259="","",Ayarlar!$B$1)</f>
        <v>46142</v>
      </c>
      <c r="X267" s="42">
        <f ca="1">IF(X259="","",Ayarlar!$B$1)</f>
        <v>46142</v>
      </c>
      <c r="Y267" s="42">
        <f ca="1">IF(Y259="","",Ayarlar!$B$1)</f>
        <v>46142</v>
      </c>
      <c r="Z267" s="43">
        <f ca="1">IF(Z259="","",Ayarlar!$B$1)</f>
        <v>46142</v>
      </c>
      <c r="AA267" s="41">
        <f ca="1">IF(AA259="","",Ayarlar!$B$1)</f>
        <v>46142</v>
      </c>
      <c r="AB267" s="42">
        <f ca="1">IF(AB259="","",Ayarlar!$B$1)</f>
        <v>46142</v>
      </c>
      <c r="AC267" s="42">
        <f ca="1">IF(AC259="","",Ayarlar!$B$1)</f>
        <v>46142</v>
      </c>
      <c r="AD267" s="42">
        <f ca="1">IF(AD259="","",Ayarlar!$B$1)</f>
        <v>46142</v>
      </c>
      <c r="AE267" s="42">
        <f ca="1">IF(AE259="","",Ayarlar!$B$1)</f>
        <v>46142</v>
      </c>
      <c r="AF267" s="42">
        <f ca="1">IF(AF259="","",Ayarlar!$B$1)</f>
        <v>46142</v>
      </c>
      <c r="AG267" s="42">
        <f ca="1">IF(AG259="","",Ayarlar!$B$1)</f>
        <v>46142</v>
      </c>
      <c r="AH267" s="42">
        <f ca="1">IF(AH259="","",Ayarlar!$B$1)</f>
        <v>46142</v>
      </c>
      <c r="AI267" s="42">
        <f ca="1">IF(AI259="","",Ayarlar!$B$1)</f>
        <v>46142</v>
      </c>
      <c r="AJ267" s="42">
        <f ca="1">IF(AJ259="","",Ayarlar!$B$1)</f>
        <v>46142</v>
      </c>
      <c r="AK267" s="42">
        <f ca="1">IF(AK259="","",Ayarlar!$B$1)</f>
        <v>46142</v>
      </c>
      <c r="AL267" s="42">
        <f ca="1">IF(AL259="","",Ayarlar!$B$1)</f>
        <v>46142</v>
      </c>
      <c r="AM267" s="51"/>
    </row>
    <row r="268" spans="1:39" ht="15" customHeight="1" x14ac:dyDescent="0.25">
      <c r="A268" s="254"/>
      <c r="B268" s="214"/>
      <c r="C268" s="214"/>
      <c r="D268" s="53" t="s">
        <v>11</v>
      </c>
      <c r="E268" s="41">
        <f t="shared" ref="E268:AL268" si="492">IF(E259="","",EOMONTH(E259,0))</f>
        <v>45016</v>
      </c>
      <c r="F268" s="42">
        <f t="shared" si="492"/>
        <v>45046</v>
      </c>
      <c r="G268" s="42">
        <f t="shared" si="492"/>
        <v>45077</v>
      </c>
      <c r="H268" s="42">
        <f t="shared" si="492"/>
        <v>45107</v>
      </c>
      <c r="I268" s="42">
        <f t="shared" si="492"/>
        <v>45138</v>
      </c>
      <c r="J268" s="42">
        <f t="shared" si="492"/>
        <v>45169</v>
      </c>
      <c r="K268" s="42">
        <f t="shared" si="492"/>
        <v>45199</v>
      </c>
      <c r="L268" s="42">
        <f t="shared" si="492"/>
        <v>45230</v>
      </c>
      <c r="M268" s="42">
        <f t="shared" si="492"/>
        <v>45260</v>
      </c>
      <c r="N268" s="43">
        <f t="shared" si="492"/>
        <v>45291</v>
      </c>
      <c r="O268" s="42">
        <f t="shared" si="492"/>
        <v>45322</v>
      </c>
      <c r="P268" s="42">
        <f t="shared" si="492"/>
        <v>45351</v>
      </c>
      <c r="Q268" s="42">
        <f t="shared" si="492"/>
        <v>45382</v>
      </c>
      <c r="R268" s="42">
        <f t="shared" si="492"/>
        <v>45412</v>
      </c>
      <c r="S268" s="42">
        <f t="shared" si="492"/>
        <v>45443</v>
      </c>
      <c r="T268" s="42">
        <f t="shared" si="492"/>
        <v>45473</v>
      </c>
      <c r="U268" s="42">
        <f t="shared" si="492"/>
        <v>45504</v>
      </c>
      <c r="V268" s="42">
        <f t="shared" si="492"/>
        <v>45535</v>
      </c>
      <c r="W268" s="42">
        <f t="shared" si="492"/>
        <v>45565</v>
      </c>
      <c r="X268" s="42">
        <f t="shared" si="492"/>
        <v>45596</v>
      </c>
      <c r="Y268" s="42">
        <f t="shared" si="492"/>
        <v>45626</v>
      </c>
      <c r="Z268" s="43">
        <f t="shared" si="492"/>
        <v>45657</v>
      </c>
      <c r="AA268" s="41">
        <f t="shared" si="492"/>
        <v>45688</v>
      </c>
      <c r="AB268" s="42">
        <f t="shared" si="492"/>
        <v>45716</v>
      </c>
      <c r="AC268" s="42">
        <f t="shared" si="492"/>
        <v>45747</v>
      </c>
      <c r="AD268" s="42">
        <f t="shared" si="492"/>
        <v>45777</v>
      </c>
      <c r="AE268" s="42">
        <f t="shared" si="492"/>
        <v>45808</v>
      </c>
      <c r="AF268" s="42">
        <f t="shared" si="492"/>
        <v>45838</v>
      </c>
      <c r="AG268" s="42">
        <f t="shared" si="492"/>
        <v>45869</v>
      </c>
      <c r="AH268" s="42">
        <f t="shared" si="492"/>
        <v>45900</v>
      </c>
      <c r="AI268" s="42">
        <f t="shared" si="492"/>
        <v>45930</v>
      </c>
      <c r="AJ268" s="42">
        <f t="shared" si="492"/>
        <v>45961</v>
      </c>
      <c r="AK268" s="42">
        <f t="shared" si="492"/>
        <v>45991</v>
      </c>
      <c r="AL268" s="42">
        <f t="shared" si="492"/>
        <v>46022</v>
      </c>
      <c r="AM268" s="51"/>
    </row>
    <row r="269" spans="1:39" ht="15" customHeight="1" x14ac:dyDescent="0.25">
      <c r="A269" s="254"/>
      <c r="B269" s="214"/>
      <c r="C269" s="214"/>
      <c r="D269" s="53" t="s">
        <v>12</v>
      </c>
      <c r="E269" s="44">
        <f t="shared" ref="E269:AL269" ca="1" si="493">IF(E267="","",MAX(0,MIN(E267,DATE(2024,6,1)) - E268))</f>
        <v>428</v>
      </c>
      <c r="F269">
        <f t="shared" ca="1" si="493"/>
        <v>398</v>
      </c>
      <c r="G269">
        <f t="shared" ca="1" si="493"/>
        <v>367</v>
      </c>
      <c r="H269">
        <f t="shared" ca="1" si="493"/>
        <v>337</v>
      </c>
      <c r="I269">
        <f t="shared" ca="1" si="493"/>
        <v>306</v>
      </c>
      <c r="J269">
        <f t="shared" ca="1" si="493"/>
        <v>275</v>
      </c>
      <c r="K269">
        <f t="shared" ca="1" si="493"/>
        <v>245</v>
      </c>
      <c r="L269">
        <f t="shared" ca="1" si="493"/>
        <v>214</v>
      </c>
      <c r="M269">
        <f t="shared" ca="1" si="493"/>
        <v>184</v>
      </c>
      <c r="N269" s="45">
        <f t="shared" ca="1" si="493"/>
        <v>153</v>
      </c>
      <c r="O269">
        <f t="shared" ca="1" si="493"/>
        <v>122</v>
      </c>
      <c r="P269">
        <f t="shared" ca="1" si="493"/>
        <v>93</v>
      </c>
      <c r="Q269">
        <f t="shared" ca="1" si="493"/>
        <v>62</v>
      </c>
      <c r="R269">
        <f t="shared" ca="1" si="493"/>
        <v>32</v>
      </c>
      <c r="S269">
        <f t="shared" ca="1" si="493"/>
        <v>1</v>
      </c>
      <c r="T269">
        <f t="shared" ca="1" si="493"/>
        <v>0</v>
      </c>
      <c r="U269">
        <f t="shared" ca="1" si="493"/>
        <v>0</v>
      </c>
      <c r="V269">
        <f t="shared" ca="1" si="493"/>
        <v>0</v>
      </c>
      <c r="W269">
        <f t="shared" ca="1" si="493"/>
        <v>0</v>
      </c>
      <c r="X269">
        <f t="shared" ca="1" si="493"/>
        <v>0</v>
      </c>
      <c r="Y269">
        <f t="shared" ca="1" si="493"/>
        <v>0</v>
      </c>
      <c r="Z269" s="45">
        <f t="shared" ca="1" si="493"/>
        <v>0</v>
      </c>
      <c r="AA269" s="44">
        <f t="shared" ca="1" si="493"/>
        <v>0</v>
      </c>
      <c r="AB269">
        <f t="shared" ca="1" si="493"/>
        <v>0</v>
      </c>
      <c r="AC269">
        <f t="shared" ca="1" si="493"/>
        <v>0</v>
      </c>
      <c r="AD269">
        <f t="shared" ca="1" si="493"/>
        <v>0</v>
      </c>
      <c r="AE269">
        <f t="shared" ca="1" si="493"/>
        <v>0</v>
      </c>
      <c r="AF269">
        <f t="shared" ca="1" si="493"/>
        <v>0</v>
      </c>
      <c r="AG269">
        <f t="shared" ca="1" si="493"/>
        <v>0</v>
      </c>
      <c r="AH269">
        <f t="shared" ca="1" si="493"/>
        <v>0</v>
      </c>
      <c r="AI269">
        <f t="shared" ca="1" si="493"/>
        <v>0</v>
      </c>
      <c r="AJ269">
        <f t="shared" ca="1" si="493"/>
        <v>0</v>
      </c>
      <c r="AK269">
        <f t="shared" ca="1" si="493"/>
        <v>0</v>
      </c>
      <c r="AL269">
        <f t="shared" ca="1" si="493"/>
        <v>0</v>
      </c>
      <c r="AM269" s="51"/>
    </row>
    <row r="270" spans="1:39" ht="15" customHeight="1" x14ac:dyDescent="0.25">
      <c r="A270" s="254"/>
      <c r="B270" s="214"/>
      <c r="C270" s="214"/>
      <c r="D270" s="53" t="s">
        <v>13</v>
      </c>
      <c r="E270" s="44">
        <f t="shared" ref="E270:AL270" ca="1" si="494">IF(E267="","",MAX(0,E267 - MAX(E268,DATE(2024,6,1))))</f>
        <v>698</v>
      </c>
      <c r="F270">
        <f t="shared" ca="1" si="494"/>
        <v>698</v>
      </c>
      <c r="G270">
        <f t="shared" ca="1" si="494"/>
        <v>698</v>
      </c>
      <c r="H270">
        <f t="shared" ca="1" si="494"/>
        <v>698</v>
      </c>
      <c r="I270">
        <f t="shared" ca="1" si="494"/>
        <v>698</v>
      </c>
      <c r="J270">
        <f t="shared" ca="1" si="494"/>
        <v>698</v>
      </c>
      <c r="K270">
        <f t="shared" ca="1" si="494"/>
        <v>698</v>
      </c>
      <c r="L270">
        <f t="shared" ca="1" si="494"/>
        <v>698</v>
      </c>
      <c r="M270">
        <f t="shared" ca="1" si="494"/>
        <v>698</v>
      </c>
      <c r="N270" s="45">
        <f t="shared" ca="1" si="494"/>
        <v>698</v>
      </c>
      <c r="O270">
        <f t="shared" ca="1" si="494"/>
        <v>698</v>
      </c>
      <c r="P270">
        <f t="shared" ca="1" si="494"/>
        <v>698</v>
      </c>
      <c r="Q270">
        <f t="shared" ca="1" si="494"/>
        <v>698</v>
      </c>
      <c r="R270">
        <f t="shared" ca="1" si="494"/>
        <v>698</v>
      </c>
      <c r="S270">
        <f t="shared" ca="1" si="494"/>
        <v>698</v>
      </c>
      <c r="T270">
        <f t="shared" ca="1" si="494"/>
        <v>669</v>
      </c>
      <c r="U270">
        <f t="shared" ca="1" si="494"/>
        <v>638</v>
      </c>
      <c r="V270">
        <f t="shared" ca="1" si="494"/>
        <v>607</v>
      </c>
      <c r="W270">
        <f t="shared" ca="1" si="494"/>
        <v>577</v>
      </c>
      <c r="X270">
        <f t="shared" ca="1" si="494"/>
        <v>546</v>
      </c>
      <c r="Y270">
        <f t="shared" ca="1" si="494"/>
        <v>516</v>
      </c>
      <c r="Z270" s="45">
        <f t="shared" ca="1" si="494"/>
        <v>485</v>
      </c>
      <c r="AA270" s="44">
        <f t="shared" ca="1" si="494"/>
        <v>454</v>
      </c>
      <c r="AB270">
        <f t="shared" ca="1" si="494"/>
        <v>426</v>
      </c>
      <c r="AC270">
        <f t="shared" ca="1" si="494"/>
        <v>395</v>
      </c>
      <c r="AD270">
        <f t="shared" ca="1" si="494"/>
        <v>365</v>
      </c>
      <c r="AE270">
        <f t="shared" ca="1" si="494"/>
        <v>334</v>
      </c>
      <c r="AF270">
        <f t="shared" ca="1" si="494"/>
        <v>304</v>
      </c>
      <c r="AG270">
        <f t="shared" ca="1" si="494"/>
        <v>273</v>
      </c>
      <c r="AH270">
        <f t="shared" ca="1" si="494"/>
        <v>242</v>
      </c>
      <c r="AI270">
        <f t="shared" ca="1" si="494"/>
        <v>212</v>
      </c>
      <c r="AJ270">
        <f t="shared" ca="1" si="494"/>
        <v>181</v>
      </c>
      <c r="AK270">
        <f t="shared" ca="1" si="494"/>
        <v>151</v>
      </c>
      <c r="AL270">
        <f t="shared" ca="1" si="494"/>
        <v>120</v>
      </c>
      <c r="AM270" s="51"/>
    </row>
    <row r="271" spans="1:39" ht="15" customHeight="1" x14ac:dyDescent="0.25">
      <c r="A271" s="254"/>
      <c r="B271" s="214"/>
      <c r="C271" s="214"/>
      <c r="D271" s="53" t="s">
        <v>14</v>
      </c>
      <c r="E271" s="46">
        <f t="shared" ref="E271:AL271" ca="1" si="495">IF(E267="","",0.09*E269/365+0.24*E270/365)</f>
        <v>0.56449315068493144</v>
      </c>
      <c r="F271" s="47">
        <f t="shared" ca="1" si="495"/>
        <v>0.55709589041095886</v>
      </c>
      <c r="G271" s="47">
        <f t="shared" ca="1" si="495"/>
        <v>0.54945205479452053</v>
      </c>
      <c r="H271" s="47">
        <f t="shared" ca="1" si="495"/>
        <v>0.54205479452054794</v>
      </c>
      <c r="I271" s="47">
        <f t="shared" ca="1" si="495"/>
        <v>0.5344109589041095</v>
      </c>
      <c r="J271" s="47">
        <f t="shared" ca="1" si="495"/>
        <v>0.52676712328767117</v>
      </c>
      <c r="K271" s="47">
        <f t="shared" ca="1" si="495"/>
        <v>0.51936986301369858</v>
      </c>
      <c r="L271" s="47">
        <f t="shared" ca="1" si="495"/>
        <v>0.51172602739726025</v>
      </c>
      <c r="M271" s="47">
        <f t="shared" ca="1" si="495"/>
        <v>0.50432876712328767</v>
      </c>
      <c r="N271" s="48">
        <f t="shared" ca="1" si="495"/>
        <v>0.49668493150684928</v>
      </c>
      <c r="O271" s="47">
        <f t="shared" ca="1" si="495"/>
        <v>0.48904109589041095</v>
      </c>
      <c r="P271" s="47">
        <f t="shared" ca="1" si="495"/>
        <v>0.48189041095890406</v>
      </c>
      <c r="Q271" s="47">
        <f t="shared" ca="1" si="495"/>
        <v>0.47424657534246573</v>
      </c>
      <c r="R271" s="47">
        <f t="shared" ca="1" si="495"/>
        <v>0.46684931506849314</v>
      </c>
      <c r="S271" s="47">
        <f t="shared" ca="1" si="495"/>
        <v>0.45920547945205475</v>
      </c>
      <c r="T271" s="47">
        <f t="shared" ca="1" si="495"/>
        <v>0.43989041095890413</v>
      </c>
      <c r="U271" s="47">
        <f t="shared" ca="1" si="495"/>
        <v>0.41950684931506849</v>
      </c>
      <c r="V271" s="47">
        <f t="shared" ca="1" si="495"/>
        <v>0.3991232876712329</v>
      </c>
      <c r="W271" s="47">
        <f t="shared" ca="1" si="495"/>
        <v>0.37939726027397258</v>
      </c>
      <c r="X271" s="47">
        <f t="shared" ca="1" si="495"/>
        <v>0.35901369863013699</v>
      </c>
      <c r="Y271" s="47">
        <f t="shared" ca="1" si="495"/>
        <v>0.33928767123287668</v>
      </c>
      <c r="Z271" s="48">
        <f t="shared" ca="1" si="495"/>
        <v>0.31890410958904108</v>
      </c>
      <c r="AA271" s="46">
        <f t="shared" ca="1" si="495"/>
        <v>0.29852054794520544</v>
      </c>
      <c r="AB271" s="47">
        <f t="shared" ca="1" si="495"/>
        <v>0.2801095890410959</v>
      </c>
      <c r="AC271" s="47">
        <f t="shared" ca="1" si="495"/>
        <v>0.25972602739726025</v>
      </c>
      <c r="AD271" s="47">
        <f t="shared" ca="1" si="495"/>
        <v>0.24</v>
      </c>
      <c r="AE271" s="47">
        <f t="shared" ca="1" si="495"/>
        <v>0.21961643835616437</v>
      </c>
      <c r="AF271" s="47">
        <f t="shared" ca="1" si="495"/>
        <v>0.19989041095890409</v>
      </c>
      <c r="AG271" s="47">
        <f t="shared" ca="1" si="495"/>
        <v>0.1795068493150685</v>
      </c>
      <c r="AH271" s="47">
        <f t="shared" ca="1" si="495"/>
        <v>0.15912328767123288</v>
      </c>
      <c r="AI271" s="47">
        <f t="shared" ca="1" si="495"/>
        <v>0.13939726027397259</v>
      </c>
      <c r="AJ271" s="47">
        <f t="shared" ca="1" si="495"/>
        <v>0.11901369863013699</v>
      </c>
      <c r="AK271" s="47">
        <f t="shared" ca="1" si="495"/>
        <v>9.9287671232876712E-2</v>
      </c>
      <c r="AL271" s="47">
        <f t="shared" ca="1" si="495"/>
        <v>7.8904109589041094E-2</v>
      </c>
      <c r="AM271" s="51"/>
    </row>
    <row r="272" spans="1:39" ht="15" customHeight="1" x14ac:dyDescent="0.25">
      <c r="A272" s="254"/>
      <c r="B272" s="214"/>
      <c r="C272" s="214"/>
      <c r="D272" s="53" t="s">
        <v>21</v>
      </c>
      <c r="E272" s="38">
        <f ca="1">IF(E$266="","",E266*E271)</f>
        <v>0</v>
      </c>
      <c r="F272" s="38">
        <f t="shared" ref="F272:AL272" ca="1" si="496">IF(F$266="","",F266*F271)</f>
        <v>0</v>
      </c>
      <c r="G272" s="38">
        <f t="shared" ca="1" si="496"/>
        <v>0</v>
      </c>
      <c r="H272" s="38">
        <f t="shared" ca="1" si="496"/>
        <v>0</v>
      </c>
      <c r="I272" s="38">
        <f t="shared" ca="1" si="496"/>
        <v>0</v>
      </c>
      <c r="J272" s="38">
        <f t="shared" ca="1" si="496"/>
        <v>0</v>
      </c>
      <c r="K272" s="38">
        <f t="shared" ca="1" si="496"/>
        <v>0</v>
      </c>
      <c r="L272" s="38">
        <f t="shared" ca="1" si="496"/>
        <v>0</v>
      </c>
      <c r="M272" s="38">
        <f t="shared" ca="1" si="496"/>
        <v>0</v>
      </c>
      <c r="N272" s="38">
        <f t="shared" ca="1" si="496"/>
        <v>0</v>
      </c>
      <c r="O272" s="38">
        <f t="shared" ca="1" si="496"/>
        <v>0</v>
      </c>
      <c r="P272" s="38">
        <f t="shared" ca="1" si="496"/>
        <v>0</v>
      </c>
      <c r="Q272" s="38">
        <f t="shared" ca="1" si="496"/>
        <v>0</v>
      </c>
      <c r="R272" s="38">
        <f t="shared" ca="1" si="496"/>
        <v>0</v>
      </c>
      <c r="S272" s="38">
        <f t="shared" ca="1" si="496"/>
        <v>0</v>
      </c>
      <c r="T272" s="38">
        <f t="shared" ca="1" si="496"/>
        <v>0</v>
      </c>
      <c r="U272" s="38">
        <f t="shared" ca="1" si="496"/>
        <v>0</v>
      </c>
      <c r="V272" s="38">
        <f t="shared" ca="1" si="496"/>
        <v>0</v>
      </c>
      <c r="W272" s="38">
        <f t="shared" ca="1" si="496"/>
        <v>0</v>
      </c>
      <c r="X272" s="38">
        <f t="shared" ca="1" si="496"/>
        <v>0</v>
      </c>
      <c r="Y272" s="38">
        <f t="shared" ca="1" si="496"/>
        <v>0</v>
      </c>
      <c r="Z272" s="38">
        <f t="shared" ca="1" si="496"/>
        <v>0</v>
      </c>
      <c r="AA272" s="38">
        <f t="shared" ca="1" si="496"/>
        <v>0</v>
      </c>
      <c r="AB272" s="38">
        <f t="shared" ca="1" si="496"/>
        <v>0</v>
      </c>
      <c r="AC272" s="38">
        <f t="shared" ca="1" si="496"/>
        <v>0</v>
      </c>
      <c r="AD272" s="38">
        <f t="shared" ca="1" si="496"/>
        <v>0</v>
      </c>
      <c r="AE272" s="38">
        <f t="shared" ca="1" si="496"/>
        <v>0</v>
      </c>
      <c r="AF272" s="38">
        <f t="shared" ca="1" si="496"/>
        <v>0</v>
      </c>
      <c r="AG272" s="38">
        <f t="shared" ca="1" si="496"/>
        <v>0</v>
      </c>
      <c r="AH272" s="38">
        <f t="shared" ca="1" si="496"/>
        <v>0</v>
      </c>
      <c r="AI272" s="38">
        <f t="shared" ca="1" si="496"/>
        <v>0</v>
      </c>
      <c r="AJ272" s="38">
        <f t="shared" ca="1" si="496"/>
        <v>0</v>
      </c>
      <c r="AK272" s="38">
        <f t="shared" ca="1" si="496"/>
        <v>0</v>
      </c>
      <c r="AL272" s="38">
        <f t="shared" ca="1" si="496"/>
        <v>0</v>
      </c>
      <c r="AM272" s="51"/>
    </row>
    <row r="273" spans="1:39" ht="15" customHeight="1" x14ac:dyDescent="0.25">
      <c r="A273" s="254"/>
      <c r="B273" s="214"/>
      <c r="C273" s="214"/>
      <c r="D273" s="53" t="s">
        <v>15</v>
      </c>
      <c r="E273" s="38">
        <f ca="1">IF(E262="","",E262+E272)</f>
        <v>0</v>
      </c>
      <c r="F273" s="39">
        <f ca="1">IF(F262="","",F262+F272)</f>
        <v>0</v>
      </c>
      <c r="G273" s="39">
        <f ca="1">IF(G262="","",G262+G272)</f>
        <v>0</v>
      </c>
      <c r="H273" s="39">
        <f t="shared" ref="H273" ca="1" si="497">IF(H262="","",H262+H272)</f>
        <v>0</v>
      </c>
      <c r="I273" s="39">
        <f t="shared" ref="I273" ca="1" si="498">IF(I262="","",I262+I272)</f>
        <v>0</v>
      </c>
      <c r="J273" s="39">
        <f t="shared" ref="J273" ca="1" si="499">IF(J262="","",J262+J272)</f>
        <v>0</v>
      </c>
      <c r="K273" s="39">
        <f t="shared" ref="K273" ca="1" si="500">IF(K262="","",K262+K272)</f>
        <v>0</v>
      </c>
      <c r="L273" s="39">
        <f t="shared" ref="L273" ca="1" si="501">IF(L262="","",L262+L272)</f>
        <v>0</v>
      </c>
      <c r="M273" s="39">
        <f t="shared" ref="M273" ca="1" si="502">IF(M262="","",M262+M272)</f>
        <v>0</v>
      </c>
      <c r="N273" s="40">
        <f t="shared" ref="N273" ca="1" si="503">IF(N262="","",N262+N272)</f>
        <v>0</v>
      </c>
      <c r="O273" s="39">
        <f t="shared" ref="O273" ca="1" si="504">IF(O262="","",O262+O272)</f>
        <v>0</v>
      </c>
      <c r="P273" s="39">
        <f t="shared" ref="P273" ca="1" si="505">IF(P262="","",P262+P272)</f>
        <v>0</v>
      </c>
      <c r="Q273" s="39">
        <f t="shared" ref="Q273" ca="1" si="506">IF(Q262="","",Q262+Q272)</f>
        <v>0</v>
      </c>
      <c r="R273" s="39">
        <f t="shared" ref="R273" ca="1" si="507">IF(R262="","",R262+R272)</f>
        <v>0</v>
      </c>
      <c r="S273" s="39">
        <f t="shared" ref="S273" ca="1" si="508">IF(S262="","",S262+S272)</f>
        <v>0</v>
      </c>
      <c r="T273" s="39">
        <f t="shared" ref="T273" ca="1" si="509">IF(T262="","",T262+T272)</f>
        <v>0</v>
      </c>
      <c r="U273" s="39">
        <f t="shared" ref="U273" ca="1" si="510">IF(U262="","",U262+U272)</f>
        <v>0</v>
      </c>
      <c r="V273" s="39">
        <f t="shared" ref="V273" ca="1" si="511">IF(V262="","",V262+V272)</f>
        <v>0</v>
      </c>
      <c r="W273" s="39">
        <f t="shared" ref="W273" ca="1" si="512">IF(W262="","",W262+W272)</f>
        <v>0</v>
      </c>
      <c r="X273" s="39">
        <f t="shared" ref="X273" ca="1" si="513">IF(X262="","",X262+X272)</f>
        <v>0</v>
      </c>
      <c r="Y273" s="39">
        <f t="shared" ref="Y273" ca="1" si="514">IF(Y262="","",Y262+Y272)</f>
        <v>0</v>
      </c>
      <c r="Z273" s="40">
        <f t="shared" ref="Z273" ca="1" si="515">IF(Z262="","",Z262+Z272)</f>
        <v>0</v>
      </c>
      <c r="AA273" s="38">
        <f t="shared" ref="AA273" ca="1" si="516">IF(AA262="","",AA262+AA272)</f>
        <v>0</v>
      </c>
      <c r="AB273" s="39">
        <f t="shared" ref="AB273" ca="1" si="517">IF(AB262="","",AB262+AB272)</f>
        <v>0</v>
      </c>
      <c r="AC273" s="39">
        <f t="shared" ref="AC273" ca="1" si="518">IF(AC262="","",AC262+AC272)</f>
        <v>0</v>
      </c>
      <c r="AD273" s="39">
        <f t="shared" ref="AD273" ca="1" si="519">IF(AD262="","",AD262+AD272)</f>
        <v>0</v>
      </c>
      <c r="AE273" s="39">
        <f t="shared" ref="AE273" ca="1" si="520">IF(AE262="","",AE262+AE272)</f>
        <v>0</v>
      </c>
      <c r="AF273" s="39">
        <f t="shared" ref="AF273" ca="1" si="521">IF(AF262="","",AF262+AF272)</f>
        <v>0</v>
      </c>
      <c r="AG273" s="39">
        <f t="shared" ref="AG273" ca="1" si="522">IF(AG262="","",AG262+AG272)</f>
        <v>0</v>
      </c>
      <c r="AH273" s="39">
        <f t="shared" ref="AH273" ca="1" si="523">IF(AH262="","",AH262+AH272)</f>
        <v>0</v>
      </c>
      <c r="AI273" s="39">
        <f t="shared" ref="AI273" ca="1" si="524">IF(AI262="","",AI262+AI272)</f>
        <v>0</v>
      </c>
      <c r="AJ273" s="39">
        <f t="shared" ref="AJ273" ca="1" si="525">IF(AJ262="","",AJ262+AJ272)</f>
        <v>0</v>
      </c>
      <c r="AK273" s="39">
        <f t="shared" ref="AK273" ca="1" si="526">IF(AK262="","",AK262+AK272)</f>
        <v>0</v>
      </c>
      <c r="AL273" s="39">
        <f t="shared" ref="AL273" ca="1" si="527">IF(AL262="","",AL262+AL272)</f>
        <v>0</v>
      </c>
      <c r="AM273" s="51"/>
    </row>
    <row r="274" spans="1:39" ht="15" customHeight="1" x14ac:dyDescent="0.25">
      <c r="A274" s="254"/>
      <c r="B274" s="214"/>
      <c r="C274" s="214"/>
      <c r="D274" s="53" t="s">
        <v>16</v>
      </c>
      <c r="E274" s="44">
        <f t="shared" ref="E274:AL274" ca="1" si="528">IF(E266="","",E266+E272)</f>
        <v>0</v>
      </c>
      <c r="F274">
        <f t="shared" ca="1" si="528"/>
        <v>0</v>
      </c>
      <c r="G274">
        <f t="shared" ca="1" si="528"/>
        <v>0</v>
      </c>
      <c r="H274">
        <f t="shared" ca="1" si="528"/>
        <v>0</v>
      </c>
      <c r="I274">
        <f t="shared" ca="1" si="528"/>
        <v>0</v>
      </c>
      <c r="J274">
        <f t="shared" ca="1" si="528"/>
        <v>0</v>
      </c>
      <c r="K274">
        <f t="shared" ca="1" si="528"/>
        <v>0</v>
      </c>
      <c r="L274">
        <f t="shared" ca="1" si="528"/>
        <v>0</v>
      </c>
      <c r="M274">
        <f t="shared" ca="1" si="528"/>
        <v>0</v>
      </c>
      <c r="N274" s="45">
        <f t="shared" ca="1" si="528"/>
        <v>0</v>
      </c>
      <c r="O274">
        <f t="shared" ca="1" si="528"/>
        <v>0</v>
      </c>
      <c r="P274">
        <f t="shared" ca="1" si="528"/>
        <v>0</v>
      </c>
      <c r="Q274">
        <f t="shared" ca="1" si="528"/>
        <v>0</v>
      </c>
      <c r="R274">
        <f t="shared" ca="1" si="528"/>
        <v>0</v>
      </c>
      <c r="S274">
        <f t="shared" ca="1" si="528"/>
        <v>0</v>
      </c>
      <c r="T274">
        <f t="shared" ca="1" si="528"/>
        <v>0</v>
      </c>
      <c r="U274">
        <f t="shared" ca="1" si="528"/>
        <v>0</v>
      </c>
      <c r="V274">
        <f t="shared" ca="1" si="528"/>
        <v>0</v>
      </c>
      <c r="W274">
        <f t="shared" ca="1" si="528"/>
        <v>0</v>
      </c>
      <c r="X274">
        <f t="shared" ca="1" si="528"/>
        <v>0</v>
      </c>
      <c r="Y274">
        <f t="shared" ca="1" si="528"/>
        <v>0</v>
      </c>
      <c r="Z274" s="45">
        <f t="shared" ca="1" si="528"/>
        <v>0</v>
      </c>
      <c r="AA274" s="44">
        <f t="shared" ca="1" si="528"/>
        <v>0</v>
      </c>
      <c r="AB274">
        <f t="shared" ca="1" si="528"/>
        <v>0</v>
      </c>
      <c r="AC274">
        <f t="shared" ca="1" si="528"/>
        <v>0</v>
      </c>
      <c r="AD274">
        <f t="shared" ca="1" si="528"/>
        <v>0</v>
      </c>
      <c r="AE274">
        <f t="shared" ca="1" si="528"/>
        <v>0</v>
      </c>
      <c r="AF274">
        <f t="shared" ca="1" si="528"/>
        <v>0</v>
      </c>
      <c r="AG274">
        <f t="shared" ca="1" si="528"/>
        <v>0</v>
      </c>
      <c r="AH274">
        <f t="shared" ca="1" si="528"/>
        <v>0</v>
      </c>
      <c r="AI274">
        <f t="shared" ca="1" si="528"/>
        <v>0</v>
      </c>
      <c r="AJ274">
        <f t="shared" ca="1" si="528"/>
        <v>0</v>
      </c>
      <c r="AK274">
        <f t="shared" ca="1" si="528"/>
        <v>0</v>
      </c>
      <c r="AL274">
        <f t="shared" ca="1" si="528"/>
        <v>0</v>
      </c>
      <c r="AM274" s="51"/>
    </row>
    <row r="275" spans="1:39" ht="15.75" customHeight="1" x14ac:dyDescent="0.25">
      <c r="A275" s="254"/>
      <c r="B275" s="214"/>
      <c r="C275" s="214"/>
      <c r="D275" s="50" t="s">
        <v>8</v>
      </c>
      <c r="E275" s="244">
        <f>SUMIFS(Katsayilar!$C$2:$C$50,Katsayilar!$A$2:$A$50,"&lt;="&amp;DATE(YEAR(E259),MONTH(E259),1),Katsayilar!$B$2:$B$50,"&gt;="&amp;DATE(YEAR(E259),MONTH(E259),1))</f>
        <v>0.43368400000000001</v>
      </c>
      <c r="F275" s="238"/>
      <c r="G275" s="238"/>
      <c r="H275" s="230"/>
      <c r="I275" s="231">
        <f>SUMIFS(Katsayilar!$C$2:$C$50,Katsayilar!$A$2:$A$50,"&lt;="&amp;DATE(YEAR(I259),MONTH(I259),1),Katsayilar!$B$2:$B$50,"&gt;="&amp;DATE(YEAR(I259),MONTH(I259),1))</f>
        <v>0.50979600000000003</v>
      </c>
      <c r="J275" s="238"/>
      <c r="K275" s="238"/>
      <c r="L275" s="238"/>
      <c r="M275" s="238"/>
      <c r="N275" s="239"/>
      <c r="O275" s="244">
        <f>SUMIFS(Katsayilar!$C$2:$C$50,Katsayilar!$A$2:$A$50,"&lt;="&amp;DATE(YEAR(O259),MONTH(O259),1),Katsayilar!$B$2:$B$50,"&gt;="&amp;DATE(YEAR(O259),MONTH(O259),1))</f>
        <v>0.76087099999999996</v>
      </c>
      <c r="P275" s="238"/>
      <c r="Q275" s="238"/>
      <c r="R275" s="238"/>
      <c r="S275" s="238"/>
      <c r="T275" s="230"/>
      <c r="U275" s="231">
        <f>SUMIFS(Katsayilar!$C$2:$C$50,Katsayilar!$A$2:$A$50,"&lt;="&amp;DATE(YEAR(U259),MONTH(U259),1),Katsayilar!$B$2:$B$50,"&gt;="&amp;DATE(YEAR(U259),MONTH(U259),1))</f>
        <v>0.90779600000000005</v>
      </c>
      <c r="V275" s="238"/>
      <c r="W275" s="238"/>
      <c r="X275" s="238"/>
      <c r="Y275" s="238"/>
      <c r="Z275" s="239"/>
      <c r="AA275" s="244">
        <f>SUMIFS(Katsayilar!$C$2:$C$50,Katsayilar!$A$2:$A$50,"&lt;="&amp;DATE(YEAR(AA259),MONTH(AA259),1),Katsayilar!$B$2:$B$50,"&gt;="&amp;DATE(YEAR(AA259),MONTH(AA259),1))</f>
        <v>1.012556</v>
      </c>
      <c r="AB275" s="238"/>
      <c r="AC275" s="238"/>
      <c r="AD275" s="238"/>
      <c r="AE275" s="238"/>
      <c r="AF275" s="230"/>
      <c r="AG275" s="231">
        <f>SUMIFS(Katsayilar!$C$2:$C$50,Katsayilar!$A$2:$A$50,"&lt;="&amp;DATE(YEAR(AG259),MONTH(AG259),1),Katsayilar!$B$2:$B$50,"&gt;="&amp;DATE(YEAR(AG259),MONTH(AG259),1))</f>
        <v>1.1702109999999999</v>
      </c>
      <c r="AH275" s="238"/>
      <c r="AI275" s="238"/>
      <c r="AJ275" s="238"/>
      <c r="AK275" s="238"/>
      <c r="AL275" s="239"/>
      <c r="AM275" s="51"/>
    </row>
    <row r="276" spans="1:39" ht="15.75" customHeight="1" x14ac:dyDescent="0.25">
      <c r="A276" s="254"/>
      <c r="B276" s="214"/>
      <c r="C276" s="214"/>
      <c r="D276" s="50" t="s">
        <v>17</v>
      </c>
      <c r="E276" s="240">
        <f>SUM(E262:H262)</f>
        <v>0</v>
      </c>
      <c r="F276" s="241"/>
      <c r="G276" s="241"/>
      <c r="H276" s="223"/>
      <c r="I276" s="242">
        <f>SUM(I262:N262)</f>
        <v>0</v>
      </c>
      <c r="J276" s="241"/>
      <c r="K276" s="241"/>
      <c r="L276" s="241"/>
      <c r="M276" s="241"/>
      <c r="N276" s="243"/>
      <c r="O276" s="240">
        <f t="shared" ref="O276:O280" si="529">SUM(O262:T262)</f>
        <v>0</v>
      </c>
      <c r="P276" s="241"/>
      <c r="Q276" s="241"/>
      <c r="R276" s="241"/>
      <c r="S276" s="241"/>
      <c r="T276" s="223"/>
      <c r="U276" s="242">
        <f t="shared" ref="U276:U280" si="530">SUM(U262:Z262)</f>
        <v>0</v>
      </c>
      <c r="V276" s="241"/>
      <c r="W276" s="241"/>
      <c r="X276" s="241"/>
      <c r="Y276" s="241"/>
      <c r="Z276" s="243"/>
      <c r="AA276" s="240">
        <f t="shared" ref="AA276:AA280" si="531">SUM(AA262:AF262)</f>
        <v>0</v>
      </c>
      <c r="AB276" s="241"/>
      <c r="AC276" s="241"/>
      <c r="AD276" s="241"/>
      <c r="AE276" s="241"/>
      <c r="AF276" s="223"/>
      <c r="AG276" s="242">
        <f t="shared" ref="AG276:AG280" si="532">SUM(AG262:AL262)</f>
        <v>0</v>
      </c>
      <c r="AH276" s="241"/>
      <c r="AI276" s="241"/>
      <c r="AJ276" s="241"/>
      <c r="AK276" s="241"/>
      <c r="AL276" s="243"/>
      <c r="AM276" s="49">
        <f>SUM(E276:AL276)</f>
        <v>0</v>
      </c>
    </row>
    <row r="277" spans="1:39" ht="15.75" customHeight="1" x14ac:dyDescent="0.25">
      <c r="A277" s="254"/>
      <c r="B277" s="214"/>
      <c r="C277" s="214"/>
      <c r="D277" s="50" t="s">
        <v>51</v>
      </c>
      <c r="E277" s="240">
        <f>SUM(E263:H263)</f>
        <v>0</v>
      </c>
      <c r="F277" s="241"/>
      <c r="G277" s="241"/>
      <c r="H277" s="223"/>
      <c r="I277" s="242">
        <f t="shared" ref="I277:I280" si="533">SUM(I263:N263)</f>
        <v>0</v>
      </c>
      <c r="J277" s="241"/>
      <c r="K277" s="241"/>
      <c r="L277" s="241"/>
      <c r="M277" s="241"/>
      <c r="N277" s="243"/>
      <c r="O277" s="240">
        <f t="shared" si="529"/>
        <v>0</v>
      </c>
      <c r="P277" s="241"/>
      <c r="Q277" s="241"/>
      <c r="R277" s="241"/>
      <c r="S277" s="241"/>
      <c r="T277" s="223"/>
      <c r="U277" s="242">
        <f t="shared" si="530"/>
        <v>0</v>
      </c>
      <c r="V277" s="241"/>
      <c r="W277" s="241"/>
      <c r="X277" s="241"/>
      <c r="Y277" s="241"/>
      <c r="Z277" s="243"/>
      <c r="AA277" s="240">
        <f t="shared" si="531"/>
        <v>0</v>
      </c>
      <c r="AB277" s="241"/>
      <c r="AC277" s="241"/>
      <c r="AD277" s="241"/>
      <c r="AE277" s="241"/>
      <c r="AF277" s="223"/>
      <c r="AG277" s="242">
        <f t="shared" si="532"/>
        <v>0</v>
      </c>
      <c r="AH277" s="241"/>
      <c r="AI277" s="241"/>
      <c r="AJ277" s="241"/>
      <c r="AK277" s="241"/>
      <c r="AL277" s="243"/>
      <c r="AM277" s="49">
        <f t="shared" ref="AM277:AM283" si="534">SUM(E277:AL277)</f>
        <v>0</v>
      </c>
    </row>
    <row r="278" spans="1:39" ht="15.75" customHeight="1" x14ac:dyDescent="0.25">
      <c r="A278" s="254"/>
      <c r="B278" s="214"/>
      <c r="C278" s="214"/>
      <c r="D278" s="50" t="s">
        <v>18</v>
      </c>
      <c r="E278" s="240">
        <f t="shared" ref="E278:E280" si="535">SUM(E264:H264)</f>
        <v>0</v>
      </c>
      <c r="F278" s="241"/>
      <c r="G278" s="241"/>
      <c r="H278" s="223"/>
      <c r="I278" s="242">
        <f t="shared" si="533"/>
        <v>0</v>
      </c>
      <c r="J278" s="241"/>
      <c r="K278" s="241"/>
      <c r="L278" s="241"/>
      <c r="M278" s="241"/>
      <c r="N278" s="243"/>
      <c r="O278" s="240">
        <f t="shared" si="529"/>
        <v>0</v>
      </c>
      <c r="P278" s="241"/>
      <c r="Q278" s="241"/>
      <c r="R278" s="241"/>
      <c r="S278" s="241"/>
      <c r="T278" s="223"/>
      <c r="U278" s="242">
        <f t="shared" si="530"/>
        <v>0</v>
      </c>
      <c r="V278" s="241"/>
      <c r="W278" s="241"/>
      <c r="X278" s="241"/>
      <c r="Y278" s="241"/>
      <c r="Z278" s="243"/>
      <c r="AA278" s="240">
        <f t="shared" si="531"/>
        <v>0</v>
      </c>
      <c r="AB278" s="241"/>
      <c r="AC278" s="241"/>
      <c r="AD278" s="241"/>
      <c r="AE278" s="241"/>
      <c r="AF278" s="223"/>
      <c r="AG278" s="242">
        <f t="shared" si="532"/>
        <v>0</v>
      </c>
      <c r="AH278" s="241"/>
      <c r="AI278" s="241"/>
      <c r="AJ278" s="241"/>
      <c r="AK278" s="241"/>
      <c r="AL278" s="243"/>
      <c r="AM278" s="49">
        <f t="shared" si="534"/>
        <v>0</v>
      </c>
    </row>
    <row r="279" spans="1:39" ht="15.75" customHeight="1" x14ac:dyDescent="0.25">
      <c r="A279" s="254"/>
      <c r="B279" s="214"/>
      <c r="C279" s="214"/>
      <c r="D279" s="50" t="s">
        <v>9</v>
      </c>
      <c r="E279" s="240">
        <f t="shared" si="535"/>
        <v>0</v>
      </c>
      <c r="F279" s="241"/>
      <c r="G279" s="241"/>
      <c r="H279" s="223"/>
      <c r="I279" s="242">
        <f t="shared" si="533"/>
        <v>0</v>
      </c>
      <c r="J279" s="241"/>
      <c r="K279" s="241"/>
      <c r="L279" s="241"/>
      <c r="M279" s="241"/>
      <c r="N279" s="243"/>
      <c r="O279" s="240">
        <f t="shared" si="529"/>
        <v>0</v>
      </c>
      <c r="P279" s="241"/>
      <c r="Q279" s="241"/>
      <c r="R279" s="241"/>
      <c r="S279" s="241"/>
      <c r="T279" s="223"/>
      <c r="U279" s="242">
        <f t="shared" si="530"/>
        <v>0</v>
      </c>
      <c r="V279" s="241"/>
      <c r="W279" s="241"/>
      <c r="X279" s="241"/>
      <c r="Y279" s="241"/>
      <c r="Z279" s="243"/>
      <c r="AA279" s="240">
        <f t="shared" si="531"/>
        <v>0</v>
      </c>
      <c r="AB279" s="241"/>
      <c r="AC279" s="241"/>
      <c r="AD279" s="241"/>
      <c r="AE279" s="241"/>
      <c r="AF279" s="223"/>
      <c r="AG279" s="242">
        <f t="shared" si="532"/>
        <v>0</v>
      </c>
      <c r="AH279" s="241"/>
      <c r="AI279" s="241"/>
      <c r="AJ279" s="241"/>
      <c r="AK279" s="241"/>
      <c r="AL279" s="243"/>
      <c r="AM279" s="49">
        <f t="shared" si="534"/>
        <v>0</v>
      </c>
    </row>
    <row r="280" spans="1:39" ht="15.75" customHeight="1" x14ac:dyDescent="0.25">
      <c r="A280" s="254"/>
      <c r="B280" s="214"/>
      <c r="C280" s="214"/>
      <c r="D280" s="50" t="s">
        <v>19</v>
      </c>
      <c r="E280" s="240">
        <f t="shared" si="535"/>
        <v>0</v>
      </c>
      <c r="F280" s="241"/>
      <c r="G280" s="241"/>
      <c r="H280" s="223"/>
      <c r="I280" s="242">
        <f t="shared" si="533"/>
        <v>0</v>
      </c>
      <c r="J280" s="241"/>
      <c r="K280" s="241"/>
      <c r="L280" s="241"/>
      <c r="M280" s="241"/>
      <c r="N280" s="243"/>
      <c r="O280" s="240">
        <f t="shared" si="529"/>
        <v>0</v>
      </c>
      <c r="P280" s="241"/>
      <c r="Q280" s="241"/>
      <c r="R280" s="241"/>
      <c r="S280" s="241"/>
      <c r="T280" s="223"/>
      <c r="U280" s="242">
        <f t="shared" si="530"/>
        <v>0</v>
      </c>
      <c r="V280" s="241"/>
      <c r="W280" s="241"/>
      <c r="X280" s="241"/>
      <c r="Y280" s="241"/>
      <c r="Z280" s="243"/>
      <c r="AA280" s="240">
        <f t="shared" si="531"/>
        <v>0</v>
      </c>
      <c r="AB280" s="241"/>
      <c r="AC280" s="241"/>
      <c r="AD280" s="241"/>
      <c r="AE280" s="241"/>
      <c r="AF280" s="223"/>
      <c r="AG280" s="242">
        <f t="shared" si="532"/>
        <v>0</v>
      </c>
      <c r="AH280" s="241"/>
      <c r="AI280" s="241"/>
      <c r="AJ280" s="241"/>
      <c r="AK280" s="241"/>
      <c r="AL280" s="243"/>
      <c r="AM280" s="49">
        <f t="shared" si="534"/>
        <v>0</v>
      </c>
    </row>
    <row r="281" spans="1:39" ht="15.75" customHeight="1" x14ac:dyDescent="0.25">
      <c r="A281" s="254"/>
      <c r="B281" s="214"/>
      <c r="C281" s="214"/>
      <c r="D281" s="50" t="s">
        <v>21</v>
      </c>
      <c r="E281" s="240">
        <f ca="1">SUM(E272:H272)</f>
        <v>0</v>
      </c>
      <c r="F281" s="241"/>
      <c r="G281" s="241"/>
      <c r="H281" s="223"/>
      <c r="I281" s="242">
        <f ca="1">SUM(I272:N272)</f>
        <v>0</v>
      </c>
      <c r="J281" s="241"/>
      <c r="K281" s="241"/>
      <c r="L281" s="241"/>
      <c r="M281" s="241"/>
      <c r="N281" s="243"/>
      <c r="O281" s="240">
        <f ca="1">SUM(O272:T272)</f>
        <v>0</v>
      </c>
      <c r="P281" s="241"/>
      <c r="Q281" s="241"/>
      <c r="R281" s="241"/>
      <c r="S281" s="241"/>
      <c r="T281" s="223"/>
      <c r="U281" s="242">
        <f ca="1">SUM(U272:Z272)</f>
        <v>0</v>
      </c>
      <c r="V281" s="241"/>
      <c r="W281" s="241"/>
      <c r="X281" s="241"/>
      <c r="Y281" s="241"/>
      <c r="Z281" s="243"/>
      <c r="AA281" s="240">
        <f ca="1">SUM(AA272:AF272)</f>
        <v>0</v>
      </c>
      <c r="AB281" s="241"/>
      <c r="AC281" s="241"/>
      <c r="AD281" s="241"/>
      <c r="AE281" s="241"/>
      <c r="AF281" s="223"/>
      <c r="AG281" s="242">
        <f ca="1">SUM(AG272:AL272)</f>
        <v>0</v>
      </c>
      <c r="AH281" s="241"/>
      <c r="AI281" s="241"/>
      <c r="AJ281" s="241"/>
      <c r="AK281" s="241"/>
      <c r="AL281" s="243"/>
      <c r="AM281" s="49">
        <f t="shared" ca="1" si="534"/>
        <v>0</v>
      </c>
    </row>
    <row r="282" spans="1:39" ht="15.75" customHeight="1" x14ac:dyDescent="0.25">
      <c r="A282" s="254"/>
      <c r="B282" s="214"/>
      <c r="C282" s="214"/>
      <c r="D282" s="50" t="s">
        <v>15</v>
      </c>
      <c r="E282" s="240">
        <f t="shared" ref="E282:E283" ca="1" si="536">SUM(E273:H273)</f>
        <v>0</v>
      </c>
      <c r="F282" s="241"/>
      <c r="G282" s="241"/>
      <c r="H282" s="223"/>
      <c r="I282" s="242">
        <f t="shared" ref="I282:I283" ca="1" si="537">SUM(I273:N273)</f>
        <v>0</v>
      </c>
      <c r="J282" s="241"/>
      <c r="K282" s="241"/>
      <c r="L282" s="241"/>
      <c r="M282" s="241"/>
      <c r="N282" s="243"/>
      <c r="O282" s="240">
        <f t="shared" ref="O282:O283" ca="1" si="538">SUM(O273:T273)</f>
        <v>0</v>
      </c>
      <c r="P282" s="241"/>
      <c r="Q282" s="241"/>
      <c r="R282" s="241"/>
      <c r="S282" s="241"/>
      <c r="T282" s="223"/>
      <c r="U282" s="242">
        <f t="shared" ref="U282:U283" ca="1" si="539">SUM(U273:Z273)</f>
        <v>0</v>
      </c>
      <c r="V282" s="241"/>
      <c r="W282" s="241"/>
      <c r="X282" s="241"/>
      <c r="Y282" s="241"/>
      <c r="Z282" s="243"/>
      <c r="AA282" s="240">
        <f t="shared" ref="AA282:AA283" ca="1" si="540">SUM(AA273:AF273)</f>
        <v>0</v>
      </c>
      <c r="AB282" s="241"/>
      <c r="AC282" s="241"/>
      <c r="AD282" s="241"/>
      <c r="AE282" s="241"/>
      <c r="AF282" s="223"/>
      <c r="AG282" s="242">
        <f t="shared" ref="AG282:AG283" ca="1" si="541">SUM(AG273:AL273)</f>
        <v>0</v>
      </c>
      <c r="AH282" s="241"/>
      <c r="AI282" s="241"/>
      <c r="AJ282" s="241"/>
      <c r="AK282" s="241"/>
      <c r="AL282" s="243"/>
      <c r="AM282" s="49">
        <f t="shared" ca="1" si="534"/>
        <v>0</v>
      </c>
    </row>
    <row r="283" spans="1:39" ht="15.75" customHeight="1" thickBot="1" x14ac:dyDescent="0.3">
      <c r="A283" s="255"/>
      <c r="B283" s="215"/>
      <c r="C283" s="215"/>
      <c r="D283" s="54" t="s">
        <v>16</v>
      </c>
      <c r="E283" s="245">
        <f t="shared" ca="1" si="536"/>
        <v>0</v>
      </c>
      <c r="F283" s="246"/>
      <c r="G283" s="246"/>
      <c r="H283" s="232"/>
      <c r="I283" s="247">
        <f t="shared" ca="1" si="537"/>
        <v>0</v>
      </c>
      <c r="J283" s="246"/>
      <c r="K283" s="246"/>
      <c r="L283" s="246"/>
      <c r="M283" s="246"/>
      <c r="N283" s="248"/>
      <c r="O283" s="245">
        <f t="shared" ca="1" si="538"/>
        <v>0</v>
      </c>
      <c r="P283" s="246"/>
      <c r="Q283" s="246"/>
      <c r="R283" s="246"/>
      <c r="S283" s="246"/>
      <c r="T283" s="232"/>
      <c r="U283" s="247">
        <f t="shared" ca="1" si="539"/>
        <v>0</v>
      </c>
      <c r="V283" s="246"/>
      <c r="W283" s="246"/>
      <c r="X283" s="246"/>
      <c r="Y283" s="246"/>
      <c r="Z283" s="248"/>
      <c r="AA283" s="245">
        <f t="shared" ca="1" si="540"/>
        <v>0</v>
      </c>
      <c r="AB283" s="246"/>
      <c r="AC283" s="246"/>
      <c r="AD283" s="246"/>
      <c r="AE283" s="246"/>
      <c r="AF283" s="232"/>
      <c r="AG283" s="247">
        <f t="shared" ca="1" si="541"/>
        <v>0</v>
      </c>
      <c r="AH283" s="246"/>
      <c r="AI283" s="246"/>
      <c r="AJ283" s="246"/>
      <c r="AK283" s="246"/>
      <c r="AL283" s="248"/>
      <c r="AM283" s="55">
        <f t="shared" ca="1" si="534"/>
        <v>0</v>
      </c>
    </row>
    <row r="284" spans="1:39" ht="4.5" customHeight="1" x14ac:dyDescent="0.25">
      <c r="A284" s="253">
        <v>12</v>
      </c>
      <c r="B284" s="213">
        <f>'VERİ GİRİŞİ'!B23</f>
        <v>0</v>
      </c>
      <c r="C284" s="213">
        <f>'VERİ GİRİŞİ'!C23</f>
        <v>0</v>
      </c>
      <c r="D284" s="61" t="s">
        <v>50</v>
      </c>
      <c r="E284" s="62">
        <v>45016</v>
      </c>
      <c r="F284" s="63">
        <v>45044</v>
      </c>
      <c r="G284" s="63">
        <v>45047</v>
      </c>
      <c r="H284" s="63">
        <v>45078</v>
      </c>
      <c r="I284" s="63">
        <v>45108</v>
      </c>
      <c r="J284" s="63">
        <v>45139</v>
      </c>
      <c r="K284" s="63">
        <v>45170</v>
      </c>
      <c r="L284" s="63">
        <v>45200</v>
      </c>
      <c r="M284" s="63">
        <v>45231</v>
      </c>
      <c r="N284" s="64">
        <v>45261</v>
      </c>
      <c r="O284" s="65">
        <v>45292</v>
      </c>
      <c r="P284" s="63">
        <v>45323</v>
      </c>
      <c r="Q284" s="63">
        <v>45352</v>
      </c>
      <c r="R284" s="63">
        <v>45383</v>
      </c>
      <c r="S284" s="63">
        <v>45413</v>
      </c>
      <c r="T284" s="63">
        <v>45444</v>
      </c>
      <c r="U284" s="63">
        <v>45474</v>
      </c>
      <c r="V284" s="63">
        <v>45505</v>
      </c>
      <c r="W284" s="63">
        <v>45536</v>
      </c>
      <c r="X284" s="63">
        <v>45566</v>
      </c>
      <c r="Y284" s="63">
        <v>45597</v>
      </c>
      <c r="Z284" s="64">
        <v>45627</v>
      </c>
      <c r="AA284" s="62">
        <v>45658</v>
      </c>
      <c r="AB284" s="63">
        <v>45689</v>
      </c>
      <c r="AC284" s="63">
        <v>45717</v>
      </c>
      <c r="AD284" s="63">
        <v>45748</v>
      </c>
      <c r="AE284" s="63">
        <v>45778</v>
      </c>
      <c r="AF284" s="63">
        <v>45809</v>
      </c>
      <c r="AG284" s="63">
        <v>45839</v>
      </c>
      <c r="AH284" s="63">
        <v>45870</v>
      </c>
      <c r="AI284" s="63">
        <v>45901</v>
      </c>
      <c r="AJ284" s="63">
        <v>45931</v>
      </c>
      <c r="AK284" s="63">
        <v>45962</v>
      </c>
      <c r="AL284" s="66">
        <v>45992</v>
      </c>
      <c r="AM284" s="67"/>
    </row>
    <row r="285" spans="1:39" x14ac:dyDescent="0.25">
      <c r="A285" s="254"/>
      <c r="B285" s="214"/>
      <c r="C285" s="214"/>
      <c r="D285" s="50" t="s">
        <v>20</v>
      </c>
      <c r="E285" s="79">
        <f>'VERİ GİRİŞİ'!E23</f>
        <v>0</v>
      </c>
      <c r="F285" s="79">
        <f>'VERİ GİRİŞİ'!F23</f>
        <v>0</v>
      </c>
      <c r="G285" s="79">
        <f>'VERİ GİRİŞİ'!G23</f>
        <v>0</v>
      </c>
      <c r="H285" s="79">
        <f>'VERİ GİRİŞİ'!H23</f>
        <v>0</v>
      </c>
      <c r="I285" s="79">
        <f>'VERİ GİRİŞİ'!I23</f>
        <v>0</v>
      </c>
      <c r="J285" s="79">
        <f>'VERİ GİRİŞİ'!J23</f>
        <v>0</v>
      </c>
      <c r="K285" s="79">
        <f>'VERİ GİRİŞİ'!K23</f>
        <v>0</v>
      </c>
      <c r="L285" s="79">
        <f>'VERİ GİRİŞİ'!L23</f>
        <v>0</v>
      </c>
      <c r="M285" s="79">
        <f>'VERİ GİRİŞİ'!M23</f>
        <v>0</v>
      </c>
      <c r="N285" s="79">
        <f>'VERİ GİRİŞİ'!N23</f>
        <v>0</v>
      </c>
      <c r="O285" s="79">
        <f>'VERİ GİRİŞİ'!O23</f>
        <v>0</v>
      </c>
      <c r="P285" s="79">
        <f>'VERİ GİRİŞİ'!P23</f>
        <v>0</v>
      </c>
      <c r="Q285" s="79">
        <f>'VERİ GİRİŞİ'!Q23</f>
        <v>0</v>
      </c>
      <c r="R285" s="79">
        <f>'VERİ GİRİŞİ'!R23</f>
        <v>0</v>
      </c>
      <c r="S285" s="79">
        <f>'VERİ GİRİŞİ'!S23</f>
        <v>0</v>
      </c>
      <c r="T285" s="79">
        <f>'VERİ GİRİŞİ'!T23</f>
        <v>0</v>
      </c>
      <c r="U285" s="79">
        <f>'VERİ GİRİŞİ'!U23</f>
        <v>0</v>
      </c>
      <c r="V285" s="79">
        <f>'VERİ GİRİŞİ'!V23</f>
        <v>0</v>
      </c>
      <c r="W285" s="79">
        <f>'VERİ GİRİŞİ'!W23</f>
        <v>0</v>
      </c>
      <c r="X285" s="79">
        <f>'VERİ GİRİŞİ'!X23</f>
        <v>0</v>
      </c>
      <c r="Y285" s="79">
        <f>'VERİ GİRİŞİ'!Y23</f>
        <v>0</v>
      </c>
      <c r="Z285" s="79">
        <f>'VERİ GİRİŞİ'!Z23</f>
        <v>0</v>
      </c>
      <c r="AA285" s="79">
        <f>'VERİ GİRİŞİ'!AA23</f>
        <v>0</v>
      </c>
      <c r="AB285" s="79">
        <f>'VERİ GİRİŞİ'!AB23</f>
        <v>0</v>
      </c>
      <c r="AC285" s="79">
        <f>'VERİ GİRİŞİ'!AC23</f>
        <v>0</v>
      </c>
      <c r="AD285" s="79">
        <f>'VERİ GİRİŞİ'!AD23</f>
        <v>0</v>
      </c>
      <c r="AE285" s="79">
        <f>'VERİ GİRİŞİ'!AE23</f>
        <v>0</v>
      </c>
      <c r="AF285" s="79">
        <f>'VERİ GİRİŞİ'!AF23</f>
        <v>0</v>
      </c>
      <c r="AG285" s="79">
        <f>'VERİ GİRİŞİ'!AG23</f>
        <v>0</v>
      </c>
      <c r="AH285" s="79">
        <f>'VERİ GİRİŞİ'!AH23</f>
        <v>0</v>
      </c>
      <c r="AI285" s="79">
        <f>'VERİ GİRİŞİ'!AI23</f>
        <v>0</v>
      </c>
      <c r="AJ285" s="79">
        <f>'VERİ GİRİŞİ'!AJ23</f>
        <v>0</v>
      </c>
      <c r="AK285" s="79">
        <f>'VERİ GİRİŞİ'!AK23</f>
        <v>0</v>
      </c>
      <c r="AL285" s="79">
        <f>'VERİ GİRİŞİ'!AL23</f>
        <v>0</v>
      </c>
      <c r="AM285" s="52"/>
    </row>
    <row r="286" spans="1:39" ht="15" customHeight="1" x14ac:dyDescent="0.25">
      <c r="A286" s="254"/>
      <c r="B286" s="214"/>
      <c r="C286" s="214"/>
      <c r="D286" s="53" t="s">
        <v>8</v>
      </c>
      <c r="E286" s="35">
        <f>SUMIFS(Katsayilar!$C$2:$C$50,Katsayilar!$A$2:$A$50,"&lt;="&amp;DATE(YEAR(E284),MONTH(E284),1),Katsayilar!$B$2:$B$50,"&gt;="&amp;DATE(YEAR(E284),MONTH(E284),1))</f>
        <v>0.43368400000000001</v>
      </c>
      <c r="F286" s="36">
        <f>SUMIFS(Katsayilar!$C$2:$C$50,Katsayilar!$A$2:$A$50,"&lt;="&amp;DATE(YEAR(F284),MONTH(F284),1),Katsayilar!$B$2:$B$50,"&gt;="&amp;DATE(YEAR(F284),MONTH(F284),1))</f>
        <v>0.43368400000000001</v>
      </c>
      <c r="G286" s="36">
        <f>SUMIFS(Katsayilar!$C$2:$C$50,Katsayilar!$A$2:$A$50,"&lt;="&amp;DATE(YEAR(G284),MONTH(G284),1),Katsayilar!$B$2:$B$50,"&gt;="&amp;DATE(YEAR(G284),MONTH(G284),1))</f>
        <v>0.43368400000000001</v>
      </c>
      <c r="H286" s="36">
        <f>SUMIFS(Katsayilar!$C$2:$C$50,Katsayilar!$A$2:$A$50,"&lt;="&amp;DATE(YEAR(H284),MONTH(H284),1),Katsayilar!$B$2:$B$50,"&gt;="&amp;DATE(YEAR(H284),MONTH(H284),1))</f>
        <v>0.43368400000000001</v>
      </c>
      <c r="I286" s="36">
        <f>SUMIFS(Katsayilar!$C$2:$C$50,Katsayilar!$A$2:$A$50,"&lt;="&amp;DATE(YEAR(I284),MONTH(I284),1),Katsayilar!$B$2:$B$50,"&gt;="&amp;DATE(YEAR(I284),MONTH(I284),1))</f>
        <v>0.50979600000000003</v>
      </c>
      <c r="J286" s="36">
        <f>SUMIFS(Katsayilar!$C$2:$C$50,Katsayilar!$A$2:$A$50,"&lt;="&amp;DATE(YEAR(J284),MONTH(J284),1),Katsayilar!$B$2:$B$50,"&gt;="&amp;DATE(YEAR(J284),MONTH(J284),1))</f>
        <v>0.50979600000000003</v>
      </c>
      <c r="K286" s="36">
        <f>SUMIFS(Katsayilar!$C$2:$C$50,Katsayilar!$A$2:$A$50,"&lt;="&amp;DATE(YEAR(K284),MONTH(K284),1),Katsayilar!$B$2:$B$50,"&gt;="&amp;DATE(YEAR(K284),MONTH(K284),1))</f>
        <v>0.50979600000000003</v>
      </c>
      <c r="L286" s="36">
        <f>SUMIFS(Katsayilar!$C$2:$C$50,Katsayilar!$A$2:$A$50,"&lt;="&amp;DATE(YEAR(L284),MONTH(L284),1),Katsayilar!$B$2:$B$50,"&gt;="&amp;DATE(YEAR(L284),MONTH(L284),1))</f>
        <v>0.50979600000000003</v>
      </c>
      <c r="M286" s="36">
        <f>SUMIFS(Katsayilar!$C$2:$C$50,Katsayilar!$A$2:$A$50,"&lt;="&amp;DATE(YEAR(M284),MONTH(M284),1),Katsayilar!$B$2:$B$50,"&gt;="&amp;DATE(YEAR(M284),MONTH(M284),1))</f>
        <v>0.50979600000000003</v>
      </c>
      <c r="N286" s="37">
        <f>SUMIFS(Katsayilar!$C$2:$C$50,Katsayilar!$A$2:$A$50,"&lt;="&amp;DATE(YEAR(N284),MONTH(N284),1),Katsayilar!$B$2:$B$50,"&gt;="&amp;DATE(YEAR(N284),MONTH(N284),1))</f>
        <v>0.50979600000000003</v>
      </c>
      <c r="O286" s="36">
        <f>SUMIFS(Katsayilar!$C$2:$C$50,Katsayilar!$A$2:$A$50,"&lt;="&amp;DATE(YEAR(O284),MONTH(O284),1),Katsayilar!$B$2:$B$50,"&gt;="&amp;DATE(YEAR(O284),MONTH(O284),1))</f>
        <v>0.76087099999999996</v>
      </c>
      <c r="P286" s="36">
        <f>SUMIFS(Katsayilar!$C$2:$C$50,Katsayilar!$A$2:$A$50,"&lt;="&amp;DATE(YEAR(P284),MONTH(P284),1),Katsayilar!$B$2:$B$50,"&gt;="&amp;DATE(YEAR(P284),MONTH(P284),1))</f>
        <v>0.76087099999999996</v>
      </c>
      <c r="Q286" s="36">
        <f>SUMIFS(Katsayilar!$C$2:$C$50,Katsayilar!$A$2:$A$50,"&lt;="&amp;DATE(YEAR(Q284),MONTH(Q284),1),Katsayilar!$B$2:$B$50,"&gt;="&amp;DATE(YEAR(Q284),MONTH(Q284),1))</f>
        <v>0.76087099999999996</v>
      </c>
      <c r="R286" s="36">
        <f>SUMIFS(Katsayilar!$C$2:$C$50,Katsayilar!$A$2:$A$50,"&lt;="&amp;DATE(YEAR(R284),MONTH(R284),1),Katsayilar!$B$2:$B$50,"&gt;="&amp;DATE(YEAR(R284),MONTH(R284),1))</f>
        <v>0.76087099999999996</v>
      </c>
      <c r="S286" s="36">
        <f>SUMIFS(Katsayilar!$C$2:$C$50,Katsayilar!$A$2:$A$50,"&lt;="&amp;DATE(YEAR(S284),MONTH(S284),1),Katsayilar!$B$2:$B$50,"&gt;="&amp;DATE(YEAR(S284),MONTH(S284),1))</f>
        <v>0.76087099999999996</v>
      </c>
      <c r="T286" s="36">
        <f>SUMIFS(Katsayilar!$C$2:$C$50,Katsayilar!$A$2:$A$50,"&lt;="&amp;DATE(YEAR(T284),MONTH(T284),1),Katsayilar!$B$2:$B$50,"&gt;="&amp;DATE(YEAR(T284),MONTH(T284),1))</f>
        <v>0.76087099999999996</v>
      </c>
      <c r="U286" s="36">
        <f>SUMIFS(Katsayilar!$C$2:$C$50,Katsayilar!$A$2:$A$50,"&lt;="&amp;DATE(YEAR(U284),MONTH(U284),1),Katsayilar!$B$2:$B$50,"&gt;="&amp;DATE(YEAR(U284),MONTH(U284),1))</f>
        <v>0.90779600000000005</v>
      </c>
      <c r="V286" s="36">
        <f>SUMIFS(Katsayilar!$C$2:$C$50,Katsayilar!$A$2:$A$50,"&lt;="&amp;DATE(YEAR(V284),MONTH(V284),1),Katsayilar!$B$2:$B$50,"&gt;="&amp;DATE(YEAR(V284),MONTH(V284),1))</f>
        <v>0.90779600000000005</v>
      </c>
      <c r="W286" s="36">
        <f>SUMIFS(Katsayilar!$C$2:$C$50,Katsayilar!$A$2:$A$50,"&lt;="&amp;DATE(YEAR(W284),MONTH(W284),1),Katsayilar!$B$2:$B$50,"&gt;="&amp;DATE(YEAR(W284),MONTH(W284),1))</f>
        <v>0.90779600000000005</v>
      </c>
      <c r="X286" s="36">
        <f>SUMIFS(Katsayilar!$C$2:$C$50,Katsayilar!$A$2:$A$50,"&lt;="&amp;DATE(YEAR(X284),MONTH(X284),1),Katsayilar!$B$2:$B$50,"&gt;="&amp;DATE(YEAR(X284),MONTH(X284),1))</f>
        <v>0.90779600000000005</v>
      </c>
      <c r="Y286" s="36">
        <f>SUMIFS(Katsayilar!$C$2:$C$50,Katsayilar!$A$2:$A$50,"&lt;="&amp;DATE(YEAR(Y284),MONTH(Y284),1),Katsayilar!$B$2:$B$50,"&gt;="&amp;DATE(YEAR(Y284),MONTH(Y284),1))</f>
        <v>0.90779600000000005</v>
      </c>
      <c r="Z286" s="37">
        <f>SUMIFS(Katsayilar!$C$2:$C$50,Katsayilar!$A$2:$A$50,"&lt;="&amp;DATE(YEAR(Z284),MONTH(Z284),1),Katsayilar!$B$2:$B$50,"&gt;="&amp;DATE(YEAR(Z284),MONTH(Z284),1))</f>
        <v>0.90779600000000005</v>
      </c>
      <c r="AA286" s="35">
        <f>SUMIFS(Katsayilar!$C$2:$C$50,Katsayilar!$A$2:$A$50,"&lt;="&amp;DATE(YEAR(AA284),MONTH(AA284),1),Katsayilar!$B$2:$B$50,"&gt;="&amp;DATE(YEAR(AA284),MONTH(AA284),1))</f>
        <v>1.012556</v>
      </c>
      <c r="AB286" s="36">
        <f>SUMIFS(Katsayilar!$C$2:$C$50,Katsayilar!$A$2:$A$50,"&lt;="&amp;DATE(YEAR(AB284),MONTH(AB284),1),Katsayilar!$B$2:$B$50,"&gt;="&amp;DATE(YEAR(AB284),MONTH(AB284),1))</f>
        <v>1.012556</v>
      </c>
      <c r="AC286" s="36">
        <f>SUMIFS(Katsayilar!$C$2:$C$50,Katsayilar!$A$2:$A$50,"&lt;="&amp;DATE(YEAR(AC284),MONTH(AC284),1),Katsayilar!$B$2:$B$50,"&gt;="&amp;DATE(YEAR(AC284),MONTH(AC284),1))</f>
        <v>1.012556</v>
      </c>
      <c r="AD286" s="36">
        <f>SUMIFS(Katsayilar!$C$2:$C$50,Katsayilar!$A$2:$A$50,"&lt;="&amp;DATE(YEAR(AD284),MONTH(AD284),1),Katsayilar!$B$2:$B$50,"&gt;="&amp;DATE(YEAR(AD284),MONTH(AD284),1))</f>
        <v>1.012556</v>
      </c>
      <c r="AE286" s="36">
        <f>SUMIFS(Katsayilar!$C$2:$C$50,Katsayilar!$A$2:$A$50,"&lt;="&amp;DATE(YEAR(AE284),MONTH(AE284),1),Katsayilar!$B$2:$B$50,"&gt;="&amp;DATE(YEAR(AE284),MONTH(AE284),1))</f>
        <v>1.012556</v>
      </c>
      <c r="AF286" s="36">
        <f>SUMIFS(Katsayilar!$C$2:$C$50,Katsayilar!$A$2:$A$50,"&lt;="&amp;DATE(YEAR(AF284),MONTH(AF284),1),Katsayilar!$B$2:$B$50,"&gt;="&amp;DATE(YEAR(AF284),MONTH(AF284),1))</f>
        <v>1.012556</v>
      </c>
      <c r="AG286" s="36">
        <f>SUMIFS(Katsayilar!$C$2:$C$50,Katsayilar!$A$2:$A$50,"&lt;="&amp;DATE(YEAR(AG284),MONTH(AG284),1),Katsayilar!$B$2:$B$50,"&gt;="&amp;DATE(YEAR(AG284),MONTH(AG284),1))</f>
        <v>1.1702109999999999</v>
      </c>
      <c r="AH286" s="36">
        <f>SUMIFS(Katsayilar!$C$2:$C$50,Katsayilar!$A$2:$A$50,"&lt;="&amp;DATE(YEAR(AH284),MONTH(AH284),1),Katsayilar!$B$2:$B$50,"&gt;="&amp;DATE(YEAR(AH284),MONTH(AH284),1))</f>
        <v>1.1702109999999999</v>
      </c>
      <c r="AI286" s="36">
        <f>SUMIFS(Katsayilar!$C$2:$C$50,Katsayilar!$A$2:$A$50,"&lt;="&amp;DATE(YEAR(AI284),MONTH(AI284),1),Katsayilar!$B$2:$B$50,"&gt;="&amp;DATE(YEAR(AI284),MONTH(AI284),1))</f>
        <v>1.1702109999999999</v>
      </c>
      <c r="AJ286" s="36">
        <f>SUMIFS(Katsayilar!$C$2:$C$50,Katsayilar!$A$2:$A$50,"&lt;="&amp;DATE(YEAR(AJ284),MONTH(AJ284),1),Katsayilar!$B$2:$B$50,"&gt;="&amp;DATE(YEAR(AJ284),MONTH(AJ284),1))</f>
        <v>1.1702109999999999</v>
      </c>
      <c r="AK286" s="36">
        <f>SUMIFS(Katsayilar!$C$2:$C$50,Katsayilar!$A$2:$A$50,"&lt;="&amp;DATE(YEAR(AK284),MONTH(AK284),1),Katsayilar!$B$2:$B$50,"&gt;="&amp;DATE(YEAR(AK284),MONTH(AK284),1))</f>
        <v>1.1702109999999999</v>
      </c>
      <c r="AL286" s="36">
        <f>SUMIFS(Katsayilar!$C$2:$C$50,Katsayilar!$A$2:$A$50,"&lt;="&amp;DATE(YEAR(AL284),MONTH(AL284),1),Katsayilar!$B$2:$B$50,"&gt;="&amp;DATE(YEAR(AL284),MONTH(AL284),1))</f>
        <v>1.1702109999999999</v>
      </c>
      <c r="AM286" s="51"/>
    </row>
    <row r="287" spans="1:39" ht="15" customHeight="1" x14ac:dyDescent="0.25">
      <c r="A287" s="254"/>
      <c r="B287" s="214"/>
      <c r="C287" s="214"/>
      <c r="D287" s="53" t="s">
        <v>17</v>
      </c>
      <c r="E287" s="38">
        <f t="shared" ref="E287:AL287" si="542">IF(OR(E286="",E285=""),"",200*E286*E285)</f>
        <v>0</v>
      </c>
      <c r="F287" s="39">
        <f t="shared" si="542"/>
        <v>0</v>
      </c>
      <c r="G287" s="39">
        <f t="shared" si="542"/>
        <v>0</v>
      </c>
      <c r="H287" s="39">
        <f t="shared" si="542"/>
        <v>0</v>
      </c>
      <c r="I287" s="39">
        <f t="shared" si="542"/>
        <v>0</v>
      </c>
      <c r="J287" s="39">
        <f t="shared" si="542"/>
        <v>0</v>
      </c>
      <c r="K287" s="39">
        <f t="shared" si="542"/>
        <v>0</v>
      </c>
      <c r="L287" s="39">
        <f t="shared" si="542"/>
        <v>0</v>
      </c>
      <c r="M287" s="39">
        <f t="shared" si="542"/>
        <v>0</v>
      </c>
      <c r="N287" s="40">
        <f t="shared" si="542"/>
        <v>0</v>
      </c>
      <c r="O287" s="39">
        <f t="shared" si="542"/>
        <v>0</v>
      </c>
      <c r="P287" s="39">
        <f t="shared" si="542"/>
        <v>0</v>
      </c>
      <c r="Q287" s="39">
        <f t="shared" si="542"/>
        <v>0</v>
      </c>
      <c r="R287" s="39">
        <f t="shared" si="542"/>
        <v>0</v>
      </c>
      <c r="S287" s="39">
        <f t="shared" si="542"/>
        <v>0</v>
      </c>
      <c r="T287" s="39">
        <f t="shared" si="542"/>
        <v>0</v>
      </c>
      <c r="U287" s="39">
        <f t="shared" si="542"/>
        <v>0</v>
      </c>
      <c r="V287" s="39">
        <f t="shared" si="542"/>
        <v>0</v>
      </c>
      <c r="W287" s="39">
        <f t="shared" si="542"/>
        <v>0</v>
      </c>
      <c r="X287" s="39">
        <f t="shared" si="542"/>
        <v>0</v>
      </c>
      <c r="Y287" s="39">
        <f t="shared" si="542"/>
        <v>0</v>
      </c>
      <c r="Z287" s="40">
        <f t="shared" si="542"/>
        <v>0</v>
      </c>
      <c r="AA287" s="38">
        <f t="shared" si="542"/>
        <v>0</v>
      </c>
      <c r="AB287" s="39">
        <f t="shared" si="542"/>
        <v>0</v>
      </c>
      <c r="AC287" s="39">
        <f t="shared" si="542"/>
        <v>0</v>
      </c>
      <c r="AD287" s="39">
        <f t="shared" si="542"/>
        <v>0</v>
      </c>
      <c r="AE287" s="39">
        <f t="shared" si="542"/>
        <v>0</v>
      </c>
      <c r="AF287" s="39">
        <f t="shared" si="542"/>
        <v>0</v>
      </c>
      <c r="AG287" s="39">
        <f t="shared" si="542"/>
        <v>0</v>
      </c>
      <c r="AH287" s="39">
        <f t="shared" si="542"/>
        <v>0</v>
      </c>
      <c r="AI287" s="39">
        <f t="shared" si="542"/>
        <v>0</v>
      </c>
      <c r="AJ287" s="39">
        <f t="shared" si="542"/>
        <v>0</v>
      </c>
      <c r="AK287" s="39">
        <f t="shared" si="542"/>
        <v>0</v>
      </c>
      <c r="AL287" s="39">
        <f t="shared" si="542"/>
        <v>0</v>
      </c>
      <c r="AM287" s="51"/>
    </row>
    <row r="288" spans="1:39" ht="15" customHeight="1" x14ac:dyDescent="0.25">
      <c r="A288" s="254"/>
      <c r="B288" s="214"/>
      <c r="C288" s="214"/>
      <c r="D288" s="53" t="s">
        <v>51</v>
      </c>
      <c r="E288" s="38">
        <f>IF(E287="","",E287*Ayarlar!$B$4)</f>
        <v>0</v>
      </c>
      <c r="F288" s="39">
        <f>IF(F287="","",F287*Ayarlar!$B$4)</f>
        <v>0</v>
      </c>
      <c r="G288" s="39">
        <f>IF(G287="","",G287*Ayarlar!$B$4)</f>
        <v>0</v>
      </c>
      <c r="H288" s="39">
        <f>IF(H287="","",H287*Ayarlar!$B$4)</f>
        <v>0</v>
      </c>
      <c r="I288" s="39">
        <f>IF(I287="","",I287*Ayarlar!$B$4)</f>
        <v>0</v>
      </c>
      <c r="J288" s="39">
        <f>IF(J287="","",J287*Ayarlar!$B$4)</f>
        <v>0</v>
      </c>
      <c r="K288" s="39">
        <f>IF(K287="","",K287*Ayarlar!$B$4)</f>
        <v>0</v>
      </c>
      <c r="L288" s="39">
        <f>IF(L287="","",L287*Ayarlar!$B$4)</f>
        <v>0</v>
      </c>
      <c r="M288" s="39">
        <f>IF(M287="","",M287*Ayarlar!$B$4)</f>
        <v>0</v>
      </c>
      <c r="N288" s="40">
        <f>IF(N287="","",N287*Ayarlar!$B$4)</f>
        <v>0</v>
      </c>
      <c r="O288" s="39">
        <f>IF(O287="","",O287*Ayarlar!$B$4)</f>
        <v>0</v>
      </c>
      <c r="P288" s="39">
        <f>IF(P287="","",P287*Ayarlar!$B$4)</f>
        <v>0</v>
      </c>
      <c r="Q288" s="39">
        <f>IF(Q287="","",Q287*Ayarlar!$B$4)</f>
        <v>0</v>
      </c>
      <c r="R288" s="39">
        <f>IF(R287="","",R287*Ayarlar!$B$4)</f>
        <v>0</v>
      </c>
      <c r="S288" s="39">
        <f>IF(S287="","",S287*Ayarlar!$B$4)</f>
        <v>0</v>
      </c>
      <c r="T288" s="39">
        <f>IF(T287="","",T287*Ayarlar!$B$4)</f>
        <v>0</v>
      </c>
      <c r="U288" s="39">
        <f>IF(U287="","",U287*Ayarlar!$B$4)</f>
        <v>0</v>
      </c>
      <c r="V288" s="39">
        <f>IF(V287="","",V287*Ayarlar!$B$4)</f>
        <v>0</v>
      </c>
      <c r="W288" s="39">
        <f>IF(W287="","",W287*Ayarlar!$B$4)</f>
        <v>0</v>
      </c>
      <c r="X288" s="39">
        <f>IF(X287="","",X287*Ayarlar!$B$4)</f>
        <v>0</v>
      </c>
      <c r="Y288" s="39">
        <f>IF(Y287="","",Y287*Ayarlar!$B$4)</f>
        <v>0</v>
      </c>
      <c r="Z288" s="40">
        <f>IF(Z287="","",Z287*Ayarlar!$B$4)</f>
        <v>0</v>
      </c>
      <c r="AA288" s="38">
        <f>IF(AA287="","",AA287*Ayarlar!$B$4)</f>
        <v>0</v>
      </c>
      <c r="AB288" s="39">
        <f>IF(AB287="","",AB287*Ayarlar!$B$4)</f>
        <v>0</v>
      </c>
      <c r="AC288" s="39">
        <f>IF(AC287="","",AC287*Ayarlar!$B$4)</f>
        <v>0</v>
      </c>
      <c r="AD288" s="39">
        <f>IF(AD287="","",AD287*Ayarlar!$B$4)</f>
        <v>0</v>
      </c>
      <c r="AE288" s="39">
        <f>IF(AE287="","",AE287*Ayarlar!$B$4)</f>
        <v>0</v>
      </c>
      <c r="AF288" s="39">
        <f>IF(AF287="","",AF287*Ayarlar!$B$4)</f>
        <v>0</v>
      </c>
      <c r="AG288" s="39">
        <f>IF(AG287="","",AG287*Ayarlar!$B$4)</f>
        <v>0</v>
      </c>
      <c r="AH288" s="39">
        <f>IF(AH287="","",AH287*Ayarlar!$B$4)</f>
        <v>0</v>
      </c>
      <c r="AI288" s="39">
        <f>IF(AI287="","",AI287*Ayarlar!$B$4)</f>
        <v>0</v>
      </c>
      <c r="AJ288" s="39">
        <f>IF(AJ287="","",AJ287*Ayarlar!$B$4)</f>
        <v>0</v>
      </c>
      <c r="AK288" s="39">
        <f>IF(AK287="","",AK287*Ayarlar!$B$4)</f>
        <v>0</v>
      </c>
      <c r="AL288" s="39">
        <f>IF(AL287="","",AL287*Ayarlar!$B$4)</f>
        <v>0</v>
      </c>
      <c r="AM288" s="51"/>
    </row>
    <row r="289" spans="1:39" ht="15" customHeight="1" x14ac:dyDescent="0.25">
      <c r="A289" s="254"/>
      <c r="B289" s="214"/>
      <c r="C289" s="214"/>
      <c r="D289" s="53" t="s">
        <v>18</v>
      </c>
      <c r="E289" s="38">
        <f>IF(E287="","",E287*Ayarlar!$B$2)</f>
        <v>0</v>
      </c>
      <c r="F289" s="39">
        <f>IF(F287="","",F287*Ayarlar!$B$2)</f>
        <v>0</v>
      </c>
      <c r="G289" s="39">
        <f>IF(G287="","",G287*Ayarlar!$B$2)</f>
        <v>0</v>
      </c>
      <c r="H289" s="39">
        <f>IF(H287="","",H287*Ayarlar!$B$2)</f>
        <v>0</v>
      </c>
      <c r="I289" s="39">
        <f>IF(I287="","",I287*Ayarlar!$B$2)</f>
        <v>0</v>
      </c>
      <c r="J289" s="39">
        <f>IF(J287="","",J287*Ayarlar!$B$2)</f>
        <v>0</v>
      </c>
      <c r="K289" s="39">
        <f>IF(K287="","",K287*Ayarlar!$B$2)</f>
        <v>0</v>
      </c>
      <c r="L289" s="39">
        <f>IF(L287="","",L287*Ayarlar!$B$2)</f>
        <v>0</v>
      </c>
      <c r="M289" s="39">
        <f>IF(M287="","",M287*Ayarlar!$B$2)</f>
        <v>0</v>
      </c>
      <c r="N289" s="40">
        <f>IF(N287="","",N287*Ayarlar!$B$2)</f>
        <v>0</v>
      </c>
      <c r="O289" s="39">
        <f>IF(O287="","",O287*Ayarlar!$B$2)</f>
        <v>0</v>
      </c>
      <c r="P289" s="39">
        <f>IF(P287="","",P287*Ayarlar!$B$2)</f>
        <v>0</v>
      </c>
      <c r="Q289" s="39">
        <f>IF(Q287="","",Q287*Ayarlar!$B$2)</f>
        <v>0</v>
      </c>
      <c r="R289" s="39">
        <f>IF(R287="","",R287*Ayarlar!$B$2)</f>
        <v>0</v>
      </c>
      <c r="S289" s="39">
        <f>IF(S287="","",S287*Ayarlar!$B$2)</f>
        <v>0</v>
      </c>
      <c r="T289" s="39">
        <f>IF(T287="","",T287*Ayarlar!$B$2)</f>
        <v>0</v>
      </c>
      <c r="U289" s="39">
        <f>IF(U287="","",U287*Ayarlar!$B$2)</f>
        <v>0</v>
      </c>
      <c r="V289" s="39">
        <f>IF(V287="","",V287*Ayarlar!$B$2)</f>
        <v>0</v>
      </c>
      <c r="W289" s="39">
        <f>IF(W287="","",W287*Ayarlar!$B$2)</f>
        <v>0</v>
      </c>
      <c r="X289" s="39">
        <f>IF(X287="","",X287*Ayarlar!$B$2)</f>
        <v>0</v>
      </c>
      <c r="Y289" s="39">
        <f>IF(Y287="","",Y287*Ayarlar!$B$2)</f>
        <v>0</v>
      </c>
      <c r="Z289" s="40">
        <f>IF(Z287="","",Z287*Ayarlar!$B$2)</f>
        <v>0</v>
      </c>
      <c r="AA289" s="38">
        <f>IF(AA287="","",AA287*Ayarlar!$B$2)</f>
        <v>0</v>
      </c>
      <c r="AB289" s="39">
        <f>IF(AB287="","",AB287*Ayarlar!$B$2)</f>
        <v>0</v>
      </c>
      <c r="AC289" s="39">
        <f>IF(AC287="","",AC287*Ayarlar!$B$2)</f>
        <v>0</v>
      </c>
      <c r="AD289" s="39">
        <f>IF(AD287="","",AD287*Ayarlar!$B$2)</f>
        <v>0</v>
      </c>
      <c r="AE289" s="39">
        <f>IF(AE287="","",AE287*Ayarlar!$B$2)</f>
        <v>0</v>
      </c>
      <c r="AF289" s="39">
        <f>IF(AF287="","",AF287*Ayarlar!$B$2)</f>
        <v>0</v>
      </c>
      <c r="AG289" s="39">
        <f>IF(AG287="","",AG287*Ayarlar!$B$2)</f>
        <v>0</v>
      </c>
      <c r="AH289" s="39">
        <f>IF(AH287="","",AH287*Ayarlar!$B$2)</f>
        <v>0</v>
      </c>
      <c r="AI289" s="39">
        <f>IF(AI287="","",AI287*Ayarlar!$B$2)</f>
        <v>0</v>
      </c>
      <c r="AJ289" s="39">
        <f>IF(AJ287="","",AJ287*Ayarlar!$B$2)</f>
        <v>0</v>
      </c>
      <c r="AK289" s="39">
        <f>IF(AK287="","",AK287*Ayarlar!$B$2)</f>
        <v>0</v>
      </c>
      <c r="AL289" s="39">
        <f>IF(AL287="","",AL287*Ayarlar!$B$2)</f>
        <v>0</v>
      </c>
      <c r="AM289" s="51"/>
    </row>
    <row r="290" spans="1:39" ht="15" customHeight="1" x14ac:dyDescent="0.25">
      <c r="A290" s="254"/>
      <c r="B290" s="214"/>
      <c r="C290" s="214"/>
      <c r="D290" s="53" t="s">
        <v>9</v>
      </c>
      <c r="E290" s="38" t="str">
        <f>IF(D277="4/B",IFERROR(E287*Ayarlar!$B$3,""),"")</f>
        <v/>
      </c>
      <c r="F290" s="39" t="str">
        <f>IF(E277="4/B",IFERROR(F287*Ayarlar!$B$3,""),"")</f>
        <v/>
      </c>
      <c r="G290" s="39" t="str">
        <f>IF(F277="4/B",IFERROR(G287*Ayarlar!$B$3,""),"")</f>
        <v/>
      </c>
      <c r="H290" s="39" t="str">
        <f>IF(G277="4/B",IFERROR(H287*Ayarlar!$B$3,""),"")</f>
        <v/>
      </c>
      <c r="I290" s="39" t="str">
        <f>IF(H277="4/B",IFERROR(I287*Ayarlar!$B$3,""),"")</f>
        <v/>
      </c>
      <c r="J290" s="39" t="str">
        <f>IF(I277="4/B",IFERROR(J287*Ayarlar!$B$3,""),"")</f>
        <v/>
      </c>
      <c r="K290" s="39" t="str">
        <f>IF(J277="4/B",IFERROR(K287*Ayarlar!$B$3,""),"")</f>
        <v/>
      </c>
      <c r="L290" s="39" t="str">
        <f>IF(K277="4/B",IFERROR(L287*Ayarlar!$B$3,""),"")</f>
        <v/>
      </c>
      <c r="M290" s="39" t="str">
        <f>IF(L277="4/B",IFERROR(M287*Ayarlar!$B$3,""),"")</f>
        <v/>
      </c>
      <c r="N290" s="40" t="str">
        <f>IF(M277="4/B",IFERROR(N287*Ayarlar!$B$3,""),"")</f>
        <v/>
      </c>
      <c r="O290" s="39" t="str">
        <f>IF(N277="4/B",IFERROR(O287*Ayarlar!$B$3,""),"")</f>
        <v/>
      </c>
      <c r="P290" s="39" t="str">
        <f>IF(O277="4/B",IFERROR(P287*Ayarlar!$B$3,""),"")</f>
        <v/>
      </c>
      <c r="Q290" s="39" t="str">
        <f>IF(P277="4/B",IFERROR(Q287*Ayarlar!$B$3,""),"")</f>
        <v/>
      </c>
      <c r="R290" s="39" t="str">
        <f>IF(Q277="4/B",IFERROR(R287*Ayarlar!$B$3,""),"")</f>
        <v/>
      </c>
      <c r="S290" s="39" t="str">
        <f>IF(R277="4/B",IFERROR(S287*Ayarlar!$B$3,""),"")</f>
        <v/>
      </c>
      <c r="T290" s="39" t="str">
        <f>IF(S277="4/B",IFERROR(T287*Ayarlar!$B$3,""),"")</f>
        <v/>
      </c>
      <c r="U290" s="39" t="str">
        <f>IF(T277="4/B",IFERROR(U287*Ayarlar!$B$3,""),"")</f>
        <v/>
      </c>
      <c r="V290" s="39" t="str">
        <f>IF(U277="4/B",IFERROR(V287*Ayarlar!$B$3,""),"")</f>
        <v/>
      </c>
      <c r="W290" s="39" t="str">
        <f>IF(V277="4/B",IFERROR(W287*Ayarlar!$B$3,""),"")</f>
        <v/>
      </c>
      <c r="X290" s="39" t="str">
        <f>IF(W277="4/B",IFERROR(X287*Ayarlar!$B$3,""),"")</f>
        <v/>
      </c>
      <c r="Y290" s="39" t="str">
        <f>IF(X277="4/B",IFERROR(Y287*Ayarlar!$B$3,""),"")</f>
        <v/>
      </c>
      <c r="Z290" s="39" t="str">
        <f>IF(Y277="4/B",IFERROR(Z287*Ayarlar!$B$3,""),"")</f>
        <v/>
      </c>
      <c r="AA290" s="39" t="str">
        <f>IF(Z277="4/B",IFERROR(AA287*Ayarlar!$B$3,""),"")</f>
        <v/>
      </c>
      <c r="AB290" s="39" t="str">
        <f>IF(AA277="4/B",IFERROR(AB287*Ayarlar!$B$3,""),"")</f>
        <v/>
      </c>
      <c r="AC290" s="39" t="str">
        <f>IF(AB277="4/B",IFERROR(AC287*Ayarlar!$B$3,""),"")</f>
        <v/>
      </c>
      <c r="AD290" s="39" t="str">
        <f>IF(AC277="4/B",IFERROR(AD287*Ayarlar!$B$3,""),"")</f>
        <v/>
      </c>
      <c r="AE290" s="39" t="str">
        <f>IF(AD277="4/B",IFERROR(AE287*Ayarlar!$B$3,""),"")</f>
        <v/>
      </c>
      <c r="AF290" s="39" t="str">
        <f>IF(AE277="4/B",IFERROR(AF287*Ayarlar!$B$3,""),"")</f>
        <v/>
      </c>
      <c r="AG290" s="39" t="str">
        <f>IF(AF277="4/B",IFERROR(AG287*Ayarlar!$B$3,""),"")</f>
        <v/>
      </c>
      <c r="AH290" s="39" t="str">
        <f>IF(AG277="4/B",IFERROR(AH287*Ayarlar!$B$3,""),"")</f>
        <v/>
      </c>
      <c r="AI290" s="39" t="str">
        <f>IF(AH277="4/B",IFERROR(AI287*Ayarlar!$B$3,""),"")</f>
        <v/>
      </c>
      <c r="AJ290" s="39" t="str">
        <f>IF(AI277="4/B",IFERROR(AJ287*Ayarlar!$B$3,""),"")</f>
        <v/>
      </c>
      <c r="AK290" s="39" t="str">
        <f>IF(AJ277="4/B",IFERROR(AK287*Ayarlar!$B$3,""),"")</f>
        <v/>
      </c>
      <c r="AL290" s="39" t="str">
        <f>IF(AK277="4/B",IFERROR(AL287*Ayarlar!$B$3,""),"")</f>
        <v/>
      </c>
      <c r="AM290" s="51"/>
    </row>
    <row r="291" spans="1:39" ht="15" customHeight="1" x14ac:dyDescent="0.25">
      <c r="A291" s="254"/>
      <c r="B291" s="214"/>
      <c r="C291" s="214"/>
      <c r="D291" s="53" t="s">
        <v>19</v>
      </c>
      <c r="E291" s="38">
        <f t="shared" ref="E291:AL291" si="543">IF(E287="","",E287-E288-E289)</f>
        <v>0</v>
      </c>
      <c r="F291" s="39">
        <f t="shared" si="543"/>
        <v>0</v>
      </c>
      <c r="G291" s="39">
        <f t="shared" si="543"/>
        <v>0</v>
      </c>
      <c r="H291" s="39">
        <f t="shared" si="543"/>
        <v>0</v>
      </c>
      <c r="I291" s="39">
        <f t="shared" si="543"/>
        <v>0</v>
      </c>
      <c r="J291" s="39">
        <f t="shared" si="543"/>
        <v>0</v>
      </c>
      <c r="K291" s="39">
        <f t="shared" si="543"/>
        <v>0</v>
      </c>
      <c r="L291" s="39">
        <f t="shared" si="543"/>
        <v>0</v>
      </c>
      <c r="M291" s="39">
        <f t="shared" si="543"/>
        <v>0</v>
      </c>
      <c r="N291" s="40">
        <f t="shared" si="543"/>
        <v>0</v>
      </c>
      <c r="O291" s="39">
        <f t="shared" si="543"/>
        <v>0</v>
      </c>
      <c r="P291" s="39">
        <f t="shared" si="543"/>
        <v>0</v>
      </c>
      <c r="Q291" s="39">
        <f t="shared" si="543"/>
        <v>0</v>
      </c>
      <c r="R291" s="39">
        <f t="shared" si="543"/>
        <v>0</v>
      </c>
      <c r="S291" s="39">
        <f t="shared" si="543"/>
        <v>0</v>
      </c>
      <c r="T291" s="39">
        <f t="shared" si="543"/>
        <v>0</v>
      </c>
      <c r="U291" s="39">
        <f t="shared" si="543"/>
        <v>0</v>
      </c>
      <c r="V291" s="39">
        <f t="shared" si="543"/>
        <v>0</v>
      </c>
      <c r="W291" s="39">
        <f t="shared" si="543"/>
        <v>0</v>
      </c>
      <c r="X291" s="39">
        <f t="shared" si="543"/>
        <v>0</v>
      </c>
      <c r="Y291" s="39">
        <f t="shared" si="543"/>
        <v>0</v>
      </c>
      <c r="Z291" s="40">
        <f t="shared" si="543"/>
        <v>0</v>
      </c>
      <c r="AA291" s="38">
        <f t="shared" si="543"/>
        <v>0</v>
      </c>
      <c r="AB291" s="39">
        <f t="shared" si="543"/>
        <v>0</v>
      </c>
      <c r="AC291" s="39">
        <f t="shared" si="543"/>
        <v>0</v>
      </c>
      <c r="AD291" s="39">
        <f t="shared" si="543"/>
        <v>0</v>
      </c>
      <c r="AE291" s="39">
        <f t="shared" si="543"/>
        <v>0</v>
      </c>
      <c r="AF291" s="39">
        <f t="shared" si="543"/>
        <v>0</v>
      </c>
      <c r="AG291" s="39">
        <f t="shared" si="543"/>
        <v>0</v>
      </c>
      <c r="AH291" s="39">
        <f t="shared" si="543"/>
        <v>0</v>
      </c>
      <c r="AI291" s="39">
        <f t="shared" si="543"/>
        <v>0</v>
      </c>
      <c r="AJ291" s="39">
        <f t="shared" si="543"/>
        <v>0</v>
      </c>
      <c r="AK291" s="39">
        <f t="shared" si="543"/>
        <v>0</v>
      </c>
      <c r="AL291" s="39">
        <f t="shared" si="543"/>
        <v>0</v>
      </c>
      <c r="AM291" s="51"/>
    </row>
    <row r="292" spans="1:39" ht="15" customHeight="1" x14ac:dyDescent="0.25">
      <c r="A292" s="254"/>
      <c r="B292" s="214"/>
      <c r="C292" s="214"/>
      <c r="D292" s="53" t="s">
        <v>10</v>
      </c>
      <c r="E292" s="41">
        <f ca="1">IF(E284="","",Ayarlar!$B$1)</f>
        <v>46142</v>
      </c>
      <c r="F292" s="42">
        <f ca="1">IF(F284="","",Ayarlar!$B$1)</f>
        <v>46142</v>
      </c>
      <c r="G292" s="42">
        <f ca="1">IF(G284="","",Ayarlar!$B$1)</f>
        <v>46142</v>
      </c>
      <c r="H292" s="42">
        <f ca="1">IF(H284="","",Ayarlar!$B$1)</f>
        <v>46142</v>
      </c>
      <c r="I292" s="42">
        <f ca="1">IF(I284="","",Ayarlar!$B$1)</f>
        <v>46142</v>
      </c>
      <c r="J292" s="42">
        <f ca="1">IF(J284="","",Ayarlar!$B$1)</f>
        <v>46142</v>
      </c>
      <c r="K292" s="42">
        <f ca="1">IF(K284="","",Ayarlar!$B$1)</f>
        <v>46142</v>
      </c>
      <c r="L292" s="42">
        <f ca="1">IF(L284="","",Ayarlar!$B$1)</f>
        <v>46142</v>
      </c>
      <c r="M292" s="42">
        <f ca="1">IF(M284="","",Ayarlar!$B$1)</f>
        <v>46142</v>
      </c>
      <c r="N292" s="43">
        <f ca="1">IF(N284="","",Ayarlar!$B$1)</f>
        <v>46142</v>
      </c>
      <c r="O292" s="42">
        <f ca="1">IF(O284="","",Ayarlar!$B$1)</f>
        <v>46142</v>
      </c>
      <c r="P292" s="42">
        <f ca="1">IF(P284="","",Ayarlar!$B$1)</f>
        <v>46142</v>
      </c>
      <c r="Q292" s="42">
        <f ca="1">IF(Q284="","",Ayarlar!$B$1)</f>
        <v>46142</v>
      </c>
      <c r="R292" s="42">
        <f ca="1">IF(R284="","",Ayarlar!$B$1)</f>
        <v>46142</v>
      </c>
      <c r="S292" s="42">
        <f ca="1">IF(S284="","",Ayarlar!$B$1)</f>
        <v>46142</v>
      </c>
      <c r="T292" s="42">
        <f ca="1">IF(T284="","",Ayarlar!$B$1)</f>
        <v>46142</v>
      </c>
      <c r="U292" s="42">
        <f ca="1">IF(U284="","",Ayarlar!$B$1)</f>
        <v>46142</v>
      </c>
      <c r="V292" s="42">
        <f ca="1">IF(V284="","",Ayarlar!$B$1)</f>
        <v>46142</v>
      </c>
      <c r="W292" s="42">
        <f ca="1">IF(W284="","",Ayarlar!$B$1)</f>
        <v>46142</v>
      </c>
      <c r="X292" s="42">
        <f ca="1">IF(X284="","",Ayarlar!$B$1)</f>
        <v>46142</v>
      </c>
      <c r="Y292" s="42">
        <f ca="1">IF(Y284="","",Ayarlar!$B$1)</f>
        <v>46142</v>
      </c>
      <c r="Z292" s="43">
        <f ca="1">IF(Z284="","",Ayarlar!$B$1)</f>
        <v>46142</v>
      </c>
      <c r="AA292" s="41">
        <f ca="1">IF(AA284="","",Ayarlar!$B$1)</f>
        <v>46142</v>
      </c>
      <c r="AB292" s="42">
        <f ca="1">IF(AB284="","",Ayarlar!$B$1)</f>
        <v>46142</v>
      </c>
      <c r="AC292" s="42">
        <f ca="1">IF(AC284="","",Ayarlar!$B$1)</f>
        <v>46142</v>
      </c>
      <c r="AD292" s="42">
        <f ca="1">IF(AD284="","",Ayarlar!$B$1)</f>
        <v>46142</v>
      </c>
      <c r="AE292" s="42">
        <f ca="1">IF(AE284="","",Ayarlar!$B$1)</f>
        <v>46142</v>
      </c>
      <c r="AF292" s="42">
        <f ca="1">IF(AF284="","",Ayarlar!$B$1)</f>
        <v>46142</v>
      </c>
      <c r="AG292" s="42">
        <f ca="1">IF(AG284="","",Ayarlar!$B$1)</f>
        <v>46142</v>
      </c>
      <c r="AH292" s="42">
        <f ca="1">IF(AH284="","",Ayarlar!$B$1)</f>
        <v>46142</v>
      </c>
      <c r="AI292" s="42">
        <f ca="1">IF(AI284="","",Ayarlar!$B$1)</f>
        <v>46142</v>
      </c>
      <c r="AJ292" s="42">
        <f ca="1">IF(AJ284="","",Ayarlar!$B$1)</f>
        <v>46142</v>
      </c>
      <c r="AK292" s="42">
        <f ca="1">IF(AK284="","",Ayarlar!$B$1)</f>
        <v>46142</v>
      </c>
      <c r="AL292" s="42">
        <f ca="1">IF(AL284="","",Ayarlar!$B$1)</f>
        <v>46142</v>
      </c>
      <c r="AM292" s="51"/>
    </row>
    <row r="293" spans="1:39" ht="15" customHeight="1" x14ac:dyDescent="0.25">
      <c r="A293" s="254"/>
      <c r="B293" s="214"/>
      <c r="C293" s="214"/>
      <c r="D293" s="53" t="s">
        <v>11</v>
      </c>
      <c r="E293" s="41">
        <f t="shared" ref="E293:AL293" si="544">IF(E284="","",EOMONTH(E284,0))</f>
        <v>45016</v>
      </c>
      <c r="F293" s="42">
        <f t="shared" si="544"/>
        <v>45046</v>
      </c>
      <c r="G293" s="42">
        <f t="shared" si="544"/>
        <v>45077</v>
      </c>
      <c r="H293" s="42">
        <f t="shared" si="544"/>
        <v>45107</v>
      </c>
      <c r="I293" s="42">
        <f t="shared" si="544"/>
        <v>45138</v>
      </c>
      <c r="J293" s="42">
        <f t="shared" si="544"/>
        <v>45169</v>
      </c>
      <c r="K293" s="42">
        <f t="shared" si="544"/>
        <v>45199</v>
      </c>
      <c r="L293" s="42">
        <f t="shared" si="544"/>
        <v>45230</v>
      </c>
      <c r="M293" s="42">
        <f t="shared" si="544"/>
        <v>45260</v>
      </c>
      <c r="N293" s="43">
        <f t="shared" si="544"/>
        <v>45291</v>
      </c>
      <c r="O293" s="42">
        <f t="shared" si="544"/>
        <v>45322</v>
      </c>
      <c r="P293" s="42">
        <f t="shared" si="544"/>
        <v>45351</v>
      </c>
      <c r="Q293" s="42">
        <f t="shared" si="544"/>
        <v>45382</v>
      </c>
      <c r="R293" s="42">
        <f t="shared" si="544"/>
        <v>45412</v>
      </c>
      <c r="S293" s="42">
        <f t="shared" si="544"/>
        <v>45443</v>
      </c>
      <c r="T293" s="42">
        <f t="shared" si="544"/>
        <v>45473</v>
      </c>
      <c r="U293" s="42">
        <f t="shared" si="544"/>
        <v>45504</v>
      </c>
      <c r="V293" s="42">
        <f t="shared" si="544"/>
        <v>45535</v>
      </c>
      <c r="W293" s="42">
        <f t="shared" si="544"/>
        <v>45565</v>
      </c>
      <c r="X293" s="42">
        <f t="shared" si="544"/>
        <v>45596</v>
      </c>
      <c r="Y293" s="42">
        <f t="shared" si="544"/>
        <v>45626</v>
      </c>
      <c r="Z293" s="43">
        <f t="shared" si="544"/>
        <v>45657</v>
      </c>
      <c r="AA293" s="41">
        <f t="shared" si="544"/>
        <v>45688</v>
      </c>
      <c r="AB293" s="42">
        <f t="shared" si="544"/>
        <v>45716</v>
      </c>
      <c r="AC293" s="42">
        <f t="shared" si="544"/>
        <v>45747</v>
      </c>
      <c r="AD293" s="42">
        <f t="shared" si="544"/>
        <v>45777</v>
      </c>
      <c r="AE293" s="42">
        <f t="shared" si="544"/>
        <v>45808</v>
      </c>
      <c r="AF293" s="42">
        <f t="shared" si="544"/>
        <v>45838</v>
      </c>
      <c r="AG293" s="42">
        <f t="shared" si="544"/>
        <v>45869</v>
      </c>
      <c r="AH293" s="42">
        <f t="shared" si="544"/>
        <v>45900</v>
      </c>
      <c r="AI293" s="42">
        <f t="shared" si="544"/>
        <v>45930</v>
      </c>
      <c r="AJ293" s="42">
        <f t="shared" si="544"/>
        <v>45961</v>
      </c>
      <c r="AK293" s="42">
        <f t="shared" si="544"/>
        <v>45991</v>
      </c>
      <c r="AL293" s="42">
        <f t="shared" si="544"/>
        <v>46022</v>
      </c>
      <c r="AM293" s="51"/>
    </row>
    <row r="294" spans="1:39" ht="15" customHeight="1" x14ac:dyDescent="0.25">
      <c r="A294" s="254"/>
      <c r="B294" s="214"/>
      <c r="C294" s="214"/>
      <c r="D294" s="53" t="s">
        <v>12</v>
      </c>
      <c r="E294" s="44">
        <f t="shared" ref="E294:AL294" ca="1" si="545">IF(E292="","",MAX(0,MIN(E292,DATE(2024,6,1)) - E293))</f>
        <v>428</v>
      </c>
      <c r="F294">
        <f t="shared" ca="1" si="545"/>
        <v>398</v>
      </c>
      <c r="G294">
        <f t="shared" ca="1" si="545"/>
        <v>367</v>
      </c>
      <c r="H294">
        <f t="shared" ca="1" si="545"/>
        <v>337</v>
      </c>
      <c r="I294">
        <f t="shared" ca="1" si="545"/>
        <v>306</v>
      </c>
      <c r="J294">
        <f t="shared" ca="1" si="545"/>
        <v>275</v>
      </c>
      <c r="K294">
        <f t="shared" ca="1" si="545"/>
        <v>245</v>
      </c>
      <c r="L294">
        <f t="shared" ca="1" si="545"/>
        <v>214</v>
      </c>
      <c r="M294">
        <f t="shared" ca="1" si="545"/>
        <v>184</v>
      </c>
      <c r="N294" s="45">
        <f t="shared" ca="1" si="545"/>
        <v>153</v>
      </c>
      <c r="O294">
        <f t="shared" ca="1" si="545"/>
        <v>122</v>
      </c>
      <c r="P294">
        <f t="shared" ca="1" si="545"/>
        <v>93</v>
      </c>
      <c r="Q294">
        <f t="shared" ca="1" si="545"/>
        <v>62</v>
      </c>
      <c r="R294">
        <f t="shared" ca="1" si="545"/>
        <v>32</v>
      </c>
      <c r="S294">
        <f t="shared" ca="1" si="545"/>
        <v>1</v>
      </c>
      <c r="T294">
        <f t="shared" ca="1" si="545"/>
        <v>0</v>
      </c>
      <c r="U294">
        <f t="shared" ca="1" si="545"/>
        <v>0</v>
      </c>
      <c r="V294">
        <f t="shared" ca="1" si="545"/>
        <v>0</v>
      </c>
      <c r="W294">
        <f t="shared" ca="1" si="545"/>
        <v>0</v>
      </c>
      <c r="X294">
        <f t="shared" ca="1" si="545"/>
        <v>0</v>
      </c>
      <c r="Y294">
        <f t="shared" ca="1" si="545"/>
        <v>0</v>
      </c>
      <c r="Z294" s="45">
        <f t="shared" ca="1" si="545"/>
        <v>0</v>
      </c>
      <c r="AA294" s="44">
        <f t="shared" ca="1" si="545"/>
        <v>0</v>
      </c>
      <c r="AB294">
        <f t="shared" ca="1" si="545"/>
        <v>0</v>
      </c>
      <c r="AC294">
        <f t="shared" ca="1" si="545"/>
        <v>0</v>
      </c>
      <c r="AD294">
        <f t="shared" ca="1" si="545"/>
        <v>0</v>
      </c>
      <c r="AE294">
        <f t="shared" ca="1" si="545"/>
        <v>0</v>
      </c>
      <c r="AF294">
        <f t="shared" ca="1" si="545"/>
        <v>0</v>
      </c>
      <c r="AG294">
        <f t="shared" ca="1" si="545"/>
        <v>0</v>
      </c>
      <c r="AH294">
        <f t="shared" ca="1" si="545"/>
        <v>0</v>
      </c>
      <c r="AI294">
        <f t="shared" ca="1" si="545"/>
        <v>0</v>
      </c>
      <c r="AJ294">
        <f t="shared" ca="1" si="545"/>
        <v>0</v>
      </c>
      <c r="AK294">
        <f t="shared" ca="1" si="545"/>
        <v>0</v>
      </c>
      <c r="AL294">
        <f t="shared" ca="1" si="545"/>
        <v>0</v>
      </c>
      <c r="AM294" s="51"/>
    </row>
    <row r="295" spans="1:39" ht="15" customHeight="1" x14ac:dyDescent="0.25">
      <c r="A295" s="254"/>
      <c r="B295" s="214"/>
      <c r="C295" s="214"/>
      <c r="D295" s="53" t="s">
        <v>13</v>
      </c>
      <c r="E295" s="44">
        <f t="shared" ref="E295:AL295" ca="1" si="546">IF(E292="","",MAX(0,E292 - MAX(E293,DATE(2024,6,1))))</f>
        <v>698</v>
      </c>
      <c r="F295">
        <f t="shared" ca="1" si="546"/>
        <v>698</v>
      </c>
      <c r="G295">
        <f t="shared" ca="1" si="546"/>
        <v>698</v>
      </c>
      <c r="H295">
        <f t="shared" ca="1" si="546"/>
        <v>698</v>
      </c>
      <c r="I295">
        <f t="shared" ca="1" si="546"/>
        <v>698</v>
      </c>
      <c r="J295">
        <f t="shared" ca="1" si="546"/>
        <v>698</v>
      </c>
      <c r="K295">
        <f t="shared" ca="1" si="546"/>
        <v>698</v>
      </c>
      <c r="L295">
        <f t="shared" ca="1" si="546"/>
        <v>698</v>
      </c>
      <c r="M295">
        <f t="shared" ca="1" si="546"/>
        <v>698</v>
      </c>
      <c r="N295" s="45">
        <f t="shared" ca="1" si="546"/>
        <v>698</v>
      </c>
      <c r="O295">
        <f t="shared" ca="1" si="546"/>
        <v>698</v>
      </c>
      <c r="P295">
        <f t="shared" ca="1" si="546"/>
        <v>698</v>
      </c>
      <c r="Q295">
        <f t="shared" ca="1" si="546"/>
        <v>698</v>
      </c>
      <c r="R295">
        <f t="shared" ca="1" si="546"/>
        <v>698</v>
      </c>
      <c r="S295">
        <f t="shared" ca="1" si="546"/>
        <v>698</v>
      </c>
      <c r="T295">
        <f t="shared" ca="1" si="546"/>
        <v>669</v>
      </c>
      <c r="U295">
        <f t="shared" ca="1" si="546"/>
        <v>638</v>
      </c>
      <c r="V295">
        <f t="shared" ca="1" si="546"/>
        <v>607</v>
      </c>
      <c r="W295">
        <f t="shared" ca="1" si="546"/>
        <v>577</v>
      </c>
      <c r="X295">
        <f t="shared" ca="1" si="546"/>
        <v>546</v>
      </c>
      <c r="Y295">
        <f t="shared" ca="1" si="546"/>
        <v>516</v>
      </c>
      <c r="Z295" s="45">
        <f t="shared" ca="1" si="546"/>
        <v>485</v>
      </c>
      <c r="AA295" s="44">
        <f t="shared" ca="1" si="546"/>
        <v>454</v>
      </c>
      <c r="AB295">
        <f t="shared" ca="1" si="546"/>
        <v>426</v>
      </c>
      <c r="AC295">
        <f t="shared" ca="1" si="546"/>
        <v>395</v>
      </c>
      <c r="AD295">
        <f t="shared" ca="1" si="546"/>
        <v>365</v>
      </c>
      <c r="AE295">
        <f t="shared" ca="1" si="546"/>
        <v>334</v>
      </c>
      <c r="AF295">
        <f t="shared" ca="1" si="546"/>
        <v>304</v>
      </c>
      <c r="AG295">
        <f t="shared" ca="1" si="546"/>
        <v>273</v>
      </c>
      <c r="AH295">
        <f t="shared" ca="1" si="546"/>
        <v>242</v>
      </c>
      <c r="AI295">
        <f t="shared" ca="1" si="546"/>
        <v>212</v>
      </c>
      <c r="AJ295">
        <f t="shared" ca="1" si="546"/>
        <v>181</v>
      </c>
      <c r="AK295">
        <f t="shared" ca="1" si="546"/>
        <v>151</v>
      </c>
      <c r="AL295">
        <f t="shared" ca="1" si="546"/>
        <v>120</v>
      </c>
      <c r="AM295" s="51"/>
    </row>
    <row r="296" spans="1:39" ht="15" customHeight="1" x14ac:dyDescent="0.25">
      <c r="A296" s="254"/>
      <c r="B296" s="214"/>
      <c r="C296" s="214"/>
      <c r="D296" s="53" t="s">
        <v>14</v>
      </c>
      <c r="E296" s="46">
        <f t="shared" ref="E296:AL296" ca="1" si="547">IF(E292="","",0.09*E294/365+0.24*E295/365)</f>
        <v>0.56449315068493144</v>
      </c>
      <c r="F296" s="47">
        <f t="shared" ca="1" si="547"/>
        <v>0.55709589041095886</v>
      </c>
      <c r="G296" s="47">
        <f t="shared" ca="1" si="547"/>
        <v>0.54945205479452053</v>
      </c>
      <c r="H296" s="47">
        <f t="shared" ca="1" si="547"/>
        <v>0.54205479452054794</v>
      </c>
      <c r="I296" s="47">
        <f t="shared" ca="1" si="547"/>
        <v>0.5344109589041095</v>
      </c>
      <c r="J296" s="47">
        <f t="shared" ca="1" si="547"/>
        <v>0.52676712328767117</v>
      </c>
      <c r="K296" s="47">
        <f t="shared" ca="1" si="547"/>
        <v>0.51936986301369858</v>
      </c>
      <c r="L296" s="47">
        <f t="shared" ca="1" si="547"/>
        <v>0.51172602739726025</v>
      </c>
      <c r="M296" s="47">
        <f t="shared" ca="1" si="547"/>
        <v>0.50432876712328767</v>
      </c>
      <c r="N296" s="48">
        <f t="shared" ca="1" si="547"/>
        <v>0.49668493150684928</v>
      </c>
      <c r="O296" s="47">
        <f t="shared" ca="1" si="547"/>
        <v>0.48904109589041095</v>
      </c>
      <c r="P296" s="47">
        <f t="shared" ca="1" si="547"/>
        <v>0.48189041095890406</v>
      </c>
      <c r="Q296" s="47">
        <f t="shared" ca="1" si="547"/>
        <v>0.47424657534246573</v>
      </c>
      <c r="R296" s="47">
        <f t="shared" ca="1" si="547"/>
        <v>0.46684931506849314</v>
      </c>
      <c r="S296" s="47">
        <f t="shared" ca="1" si="547"/>
        <v>0.45920547945205475</v>
      </c>
      <c r="T296" s="47">
        <f t="shared" ca="1" si="547"/>
        <v>0.43989041095890413</v>
      </c>
      <c r="U296" s="47">
        <f t="shared" ca="1" si="547"/>
        <v>0.41950684931506849</v>
      </c>
      <c r="V296" s="47">
        <f t="shared" ca="1" si="547"/>
        <v>0.3991232876712329</v>
      </c>
      <c r="W296" s="47">
        <f t="shared" ca="1" si="547"/>
        <v>0.37939726027397258</v>
      </c>
      <c r="X296" s="47">
        <f t="shared" ca="1" si="547"/>
        <v>0.35901369863013699</v>
      </c>
      <c r="Y296" s="47">
        <f t="shared" ca="1" si="547"/>
        <v>0.33928767123287668</v>
      </c>
      <c r="Z296" s="48">
        <f t="shared" ca="1" si="547"/>
        <v>0.31890410958904108</v>
      </c>
      <c r="AA296" s="46">
        <f t="shared" ca="1" si="547"/>
        <v>0.29852054794520544</v>
      </c>
      <c r="AB296" s="47">
        <f t="shared" ca="1" si="547"/>
        <v>0.2801095890410959</v>
      </c>
      <c r="AC296" s="47">
        <f t="shared" ca="1" si="547"/>
        <v>0.25972602739726025</v>
      </c>
      <c r="AD296" s="47">
        <f t="shared" ca="1" si="547"/>
        <v>0.24</v>
      </c>
      <c r="AE296" s="47">
        <f t="shared" ca="1" si="547"/>
        <v>0.21961643835616437</v>
      </c>
      <c r="AF296" s="47">
        <f t="shared" ca="1" si="547"/>
        <v>0.19989041095890409</v>
      </c>
      <c r="AG296" s="47">
        <f t="shared" ca="1" si="547"/>
        <v>0.1795068493150685</v>
      </c>
      <c r="AH296" s="47">
        <f t="shared" ca="1" si="547"/>
        <v>0.15912328767123288</v>
      </c>
      <c r="AI296" s="47">
        <f t="shared" ca="1" si="547"/>
        <v>0.13939726027397259</v>
      </c>
      <c r="AJ296" s="47">
        <f t="shared" ca="1" si="547"/>
        <v>0.11901369863013699</v>
      </c>
      <c r="AK296" s="47">
        <f t="shared" ca="1" si="547"/>
        <v>9.9287671232876712E-2</v>
      </c>
      <c r="AL296" s="47">
        <f t="shared" ca="1" si="547"/>
        <v>7.8904109589041094E-2</v>
      </c>
      <c r="AM296" s="51"/>
    </row>
    <row r="297" spans="1:39" ht="15" customHeight="1" x14ac:dyDescent="0.25">
      <c r="A297" s="254"/>
      <c r="B297" s="214"/>
      <c r="C297" s="214"/>
      <c r="D297" s="53" t="s">
        <v>21</v>
      </c>
      <c r="E297" s="38">
        <f ca="1">IF(E$291="","",E291*E296)</f>
        <v>0</v>
      </c>
      <c r="F297" s="38">
        <f t="shared" ref="F297:AL297" ca="1" si="548">IF(F$291="","",F291*F296)</f>
        <v>0</v>
      </c>
      <c r="G297" s="38">
        <f t="shared" ca="1" si="548"/>
        <v>0</v>
      </c>
      <c r="H297" s="38">
        <f t="shared" ca="1" si="548"/>
        <v>0</v>
      </c>
      <c r="I297" s="38">
        <f t="shared" ca="1" si="548"/>
        <v>0</v>
      </c>
      <c r="J297" s="38">
        <f t="shared" ca="1" si="548"/>
        <v>0</v>
      </c>
      <c r="K297" s="38">
        <f t="shared" ca="1" si="548"/>
        <v>0</v>
      </c>
      <c r="L297" s="38">
        <f t="shared" ca="1" si="548"/>
        <v>0</v>
      </c>
      <c r="M297" s="38">
        <f t="shared" ca="1" si="548"/>
        <v>0</v>
      </c>
      <c r="N297" s="38">
        <f t="shared" ca="1" si="548"/>
        <v>0</v>
      </c>
      <c r="O297" s="38">
        <f t="shared" ca="1" si="548"/>
        <v>0</v>
      </c>
      <c r="P297" s="38">
        <f t="shared" ca="1" si="548"/>
        <v>0</v>
      </c>
      <c r="Q297" s="38">
        <f t="shared" ca="1" si="548"/>
        <v>0</v>
      </c>
      <c r="R297" s="38">
        <f t="shared" ca="1" si="548"/>
        <v>0</v>
      </c>
      <c r="S297" s="38">
        <f t="shared" ca="1" si="548"/>
        <v>0</v>
      </c>
      <c r="T297" s="38">
        <f t="shared" ca="1" si="548"/>
        <v>0</v>
      </c>
      <c r="U297" s="38">
        <f t="shared" ca="1" si="548"/>
        <v>0</v>
      </c>
      <c r="V297" s="38">
        <f t="shared" ca="1" si="548"/>
        <v>0</v>
      </c>
      <c r="W297" s="38">
        <f t="shared" ca="1" si="548"/>
        <v>0</v>
      </c>
      <c r="X297" s="38">
        <f t="shared" ca="1" si="548"/>
        <v>0</v>
      </c>
      <c r="Y297" s="38">
        <f t="shared" ca="1" si="548"/>
        <v>0</v>
      </c>
      <c r="Z297" s="38">
        <f t="shared" ca="1" si="548"/>
        <v>0</v>
      </c>
      <c r="AA297" s="38">
        <f t="shared" ca="1" si="548"/>
        <v>0</v>
      </c>
      <c r="AB297" s="38">
        <f t="shared" ca="1" si="548"/>
        <v>0</v>
      </c>
      <c r="AC297" s="38">
        <f t="shared" ca="1" si="548"/>
        <v>0</v>
      </c>
      <c r="AD297" s="38">
        <f t="shared" ca="1" si="548"/>
        <v>0</v>
      </c>
      <c r="AE297" s="38">
        <f t="shared" ca="1" si="548"/>
        <v>0</v>
      </c>
      <c r="AF297" s="38">
        <f t="shared" ca="1" si="548"/>
        <v>0</v>
      </c>
      <c r="AG297" s="38">
        <f t="shared" ca="1" si="548"/>
        <v>0</v>
      </c>
      <c r="AH297" s="38">
        <f t="shared" ca="1" si="548"/>
        <v>0</v>
      </c>
      <c r="AI297" s="38">
        <f t="shared" ca="1" si="548"/>
        <v>0</v>
      </c>
      <c r="AJ297" s="38">
        <f t="shared" ca="1" si="548"/>
        <v>0</v>
      </c>
      <c r="AK297" s="38">
        <f t="shared" ca="1" si="548"/>
        <v>0</v>
      </c>
      <c r="AL297" s="38">
        <f t="shared" ca="1" si="548"/>
        <v>0</v>
      </c>
      <c r="AM297" s="51"/>
    </row>
    <row r="298" spans="1:39" ht="15" customHeight="1" x14ac:dyDescent="0.25">
      <c r="A298" s="254"/>
      <c r="B298" s="214"/>
      <c r="C298" s="214"/>
      <c r="D298" s="53" t="s">
        <v>15</v>
      </c>
      <c r="E298" s="38">
        <f ca="1">IF(E287="","",E287+E297)</f>
        <v>0</v>
      </c>
      <c r="F298" s="39">
        <f ca="1">IF(F287="","",F287+F297)</f>
        <v>0</v>
      </c>
      <c r="G298" s="39">
        <f ca="1">IF(G287="","",G287+G297)</f>
        <v>0</v>
      </c>
      <c r="H298" s="39">
        <f t="shared" ref="H298" ca="1" si="549">IF(H287="","",H287+H297)</f>
        <v>0</v>
      </c>
      <c r="I298" s="39">
        <f t="shared" ref="I298" ca="1" si="550">IF(I287="","",I287+I297)</f>
        <v>0</v>
      </c>
      <c r="J298" s="39">
        <f t="shared" ref="J298" ca="1" si="551">IF(J287="","",J287+J297)</f>
        <v>0</v>
      </c>
      <c r="K298" s="39">
        <f t="shared" ref="K298" ca="1" si="552">IF(K287="","",K287+K297)</f>
        <v>0</v>
      </c>
      <c r="L298" s="39">
        <f t="shared" ref="L298" ca="1" si="553">IF(L287="","",L287+L297)</f>
        <v>0</v>
      </c>
      <c r="M298" s="39">
        <f t="shared" ref="M298" ca="1" si="554">IF(M287="","",M287+M297)</f>
        <v>0</v>
      </c>
      <c r="N298" s="40">
        <f t="shared" ref="N298" ca="1" si="555">IF(N287="","",N287+N297)</f>
        <v>0</v>
      </c>
      <c r="O298" s="39">
        <f t="shared" ref="O298" ca="1" si="556">IF(O287="","",O287+O297)</f>
        <v>0</v>
      </c>
      <c r="P298" s="39">
        <f t="shared" ref="P298" ca="1" si="557">IF(P287="","",P287+P297)</f>
        <v>0</v>
      </c>
      <c r="Q298" s="39">
        <f t="shared" ref="Q298" ca="1" si="558">IF(Q287="","",Q287+Q297)</f>
        <v>0</v>
      </c>
      <c r="R298" s="39">
        <f t="shared" ref="R298" ca="1" si="559">IF(R287="","",R287+R297)</f>
        <v>0</v>
      </c>
      <c r="S298" s="39">
        <f t="shared" ref="S298" ca="1" si="560">IF(S287="","",S287+S297)</f>
        <v>0</v>
      </c>
      <c r="T298" s="39">
        <f t="shared" ref="T298" ca="1" si="561">IF(T287="","",T287+T297)</f>
        <v>0</v>
      </c>
      <c r="U298" s="39">
        <f t="shared" ref="U298" ca="1" si="562">IF(U287="","",U287+U297)</f>
        <v>0</v>
      </c>
      <c r="V298" s="39">
        <f t="shared" ref="V298" ca="1" si="563">IF(V287="","",V287+V297)</f>
        <v>0</v>
      </c>
      <c r="W298" s="39">
        <f t="shared" ref="W298" ca="1" si="564">IF(W287="","",W287+W297)</f>
        <v>0</v>
      </c>
      <c r="X298" s="39">
        <f t="shared" ref="X298" ca="1" si="565">IF(X287="","",X287+X297)</f>
        <v>0</v>
      </c>
      <c r="Y298" s="39">
        <f t="shared" ref="Y298" ca="1" si="566">IF(Y287="","",Y287+Y297)</f>
        <v>0</v>
      </c>
      <c r="Z298" s="40">
        <f t="shared" ref="Z298" ca="1" si="567">IF(Z287="","",Z287+Z297)</f>
        <v>0</v>
      </c>
      <c r="AA298" s="38">
        <f t="shared" ref="AA298" ca="1" si="568">IF(AA287="","",AA287+AA297)</f>
        <v>0</v>
      </c>
      <c r="AB298" s="39">
        <f t="shared" ref="AB298" ca="1" si="569">IF(AB287="","",AB287+AB297)</f>
        <v>0</v>
      </c>
      <c r="AC298" s="39">
        <f t="shared" ref="AC298" ca="1" si="570">IF(AC287="","",AC287+AC297)</f>
        <v>0</v>
      </c>
      <c r="AD298" s="39">
        <f t="shared" ref="AD298" ca="1" si="571">IF(AD287="","",AD287+AD297)</f>
        <v>0</v>
      </c>
      <c r="AE298" s="39">
        <f t="shared" ref="AE298" ca="1" si="572">IF(AE287="","",AE287+AE297)</f>
        <v>0</v>
      </c>
      <c r="AF298" s="39">
        <f t="shared" ref="AF298" ca="1" si="573">IF(AF287="","",AF287+AF297)</f>
        <v>0</v>
      </c>
      <c r="AG298" s="39">
        <f t="shared" ref="AG298" ca="1" si="574">IF(AG287="","",AG287+AG297)</f>
        <v>0</v>
      </c>
      <c r="AH298" s="39">
        <f t="shared" ref="AH298" ca="1" si="575">IF(AH287="","",AH287+AH297)</f>
        <v>0</v>
      </c>
      <c r="AI298" s="39">
        <f t="shared" ref="AI298" ca="1" si="576">IF(AI287="","",AI287+AI297)</f>
        <v>0</v>
      </c>
      <c r="AJ298" s="39">
        <f t="shared" ref="AJ298" ca="1" si="577">IF(AJ287="","",AJ287+AJ297)</f>
        <v>0</v>
      </c>
      <c r="AK298" s="39">
        <f t="shared" ref="AK298" ca="1" si="578">IF(AK287="","",AK287+AK297)</f>
        <v>0</v>
      </c>
      <c r="AL298" s="39">
        <f t="shared" ref="AL298" ca="1" si="579">IF(AL287="","",AL287+AL297)</f>
        <v>0</v>
      </c>
      <c r="AM298" s="51"/>
    </row>
    <row r="299" spans="1:39" ht="15" customHeight="1" x14ac:dyDescent="0.25">
      <c r="A299" s="254"/>
      <c r="B299" s="214"/>
      <c r="C299" s="214"/>
      <c r="D299" s="53" t="s">
        <v>16</v>
      </c>
      <c r="E299" s="44">
        <f t="shared" ref="E299:AL299" ca="1" si="580">IF(E291="","",E291+E297)</f>
        <v>0</v>
      </c>
      <c r="F299">
        <f t="shared" ca="1" si="580"/>
        <v>0</v>
      </c>
      <c r="G299">
        <f t="shared" ca="1" si="580"/>
        <v>0</v>
      </c>
      <c r="H299">
        <f t="shared" ca="1" si="580"/>
        <v>0</v>
      </c>
      <c r="I299">
        <f t="shared" ca="1" si="580"/>
        <v>0</v>
      </c>
      <c r="J299">
        <f t="shared" ca="1" si="580"/>
        <v>0</v>
      </c>
      <c r="K299">
        <f t="shared" ca="1" si="580"/>
        <v>0</v>
      </c>
      <c r="L299">
        <f t="shared" ca="1" si="580"/>
        <v>0</v>
      </c>
      <c r="M299">
        <f t="shared" ca="1" si="580"/>
        <v>0</v>
      </c>
      <c r="N299" s="45">
        <f t="shared" ca="1" si="580"/>
        <v>0</v>
      </c>
      <c r="O299">
        <f t="shared" ca="1" si="580"/>
        <v>0</v>
      </c>
      <c r="P299">
        <f t="shared" ca="1" si="580"/>
        <v>0</v>
      </c>
      <c r="Q299">
        <f t="shared" ca="1" si="580"/>
        <v>0</v>
      </c>
      <c r="R299">
        <f t="shared" ca="1" si="580"/>
        <v>0</v>
      </c>
      <c r="S299">
        <f t="shared" ca="1" si="580"/>
        <v>0</v>
      </c>
      <c r="T299">
        <f t="shared" ca="1" si="580"/>
        <v>0</v>
      </c>
      <c r="U299">
        <f t="shared" ca="1" si="580"/>
        <v>0</v>
      </c>
      <c r="V299">
        <f t="shared" ca="1" si="580"/>
        <v>0</v>
      </c>
      <c r="W299">
        <f t="shared" ca="1" si="580"/>
        <v>0</v>
      </c>
      <c r="X299">
        <f t="shared" ca="1" si="580"/>
        <v>0</v>
      </c>
      <c r="Y299">
        <f t="shared" ca="1" si="580"/>
        <v>0</v>
      </c>
      <c r="Z299" s="45">
        <f t="shared" ca="1" si="580"/>
        <v>0</v>
      </c>
      <c r="AA299" s="44">
        <f t="shared" ca="1" si="580"/>
        <v>0</v>
      </c>
      <c r="AB299">
        <f t="shared" ca="1" si="580"/>
        <v>0</v>
      </c>
      <c r="AC299">
        <f t="shared" ca="1" si="580"/>
        <v>0</v>
      </c>
      <c r="AD299">
        <f t="shared" ca="1" si="580"/>
        <v>0</v>
      </c>
      <c r="AE299">
        <f t="shared" ca="1" si="580"/>
        <v>0</v>
      </c>
      <c r="AF299">
        <f t="shared" ca="1" si="580"/>
        <v>0</v>
      </c>
      <c r="AG299">
        <f t="shared" ca="1" si="580"/>
        <v>0</v>
      </c>
      <c r="AH299">
        <f t="shared" ca="1" si="580"/>
        <v>0</v>
      </c>
      <c r="AI299">
        <f t="shared" ca="1" si="580"/>
        <v>0</v>
      </c>
      <c r="AJ299">
        <f t="shared" ca="1" si="580"/>
        <v>0</v>
      </c>
      <c r="AK299">
        <f t="shared" ca="1" si="580"/>
        <v>0</v>
      </c>
      <c r="AL299">
        <f t="shared" ca="1" si="580"/>
        <v>0</v>
      </c>
      <c r="AM299" s="51"/>
    </row>
    <row r="300" spans="1:39" ht="15.75" customHeight="1" x14ac:dyDescent="0.25">
      <c r="A300" s="254"/>
      <c r="B300" s="214"/>
      <c r="C300" s="214"/>
      <c r="D300" s="50" t="s">
        <v>8</v>
      </c>
      <c r="E300" s="244">
        <f>SUMIFS(Katsayilar!$C$2:$C$50,Katsayilar!$A$2:$A$50,"&lt;="&amp;DATE(YEAR(E284),MONTH(E284),1),Katsayilar!$B$2:$B$50,"&gt;="&amp;DATE(YEAR(E284),MONTH(E284),1))</f>
        <v>0.43368400000000001</v>
      </c>
      <c r="F300" s="238"/>
      <c r="G300" s="238"/>
      <c r="H300" s="230"/>
      <c r="I300" s="231">
        <f>SUMIFS(Katsayilar!$C$2:$C$50,Katsayilar!$A$2:$A$50,"&lt;="&amp;DATE(YEAR(I284),MONTH(I284),1),Katsayilar!$B$2:$B$50,"&gt;="&amp;DATE(YEAR(I284),MONTH(I284),1))</f>
        <v>0.50979600000000003</v>
      </c>
      <c r="J300" s="238"/>
      <c r="K300" s="238"/>
      <c r="L300" s="238"/>
      <c r="M300" s="238"/>
      <c r="N300" s="239"/>
      <c r="O300" s="244">
        <f>SUMIFS(Katsayilar!$C$2:$C$50,Katsayilar!$A$2:$A$50,"&lt;="&amp;DATE(YEAR(O284),MONTH(O284),1),Katsayilar!$B$2:$B$50,"&gt;="&amp;DATE(YEAR(O284),MONTH(O284),1))</f>
        <v>0.76087099999999996</v>
      </c>
      <c r="P300" s="238"/>
      <c r="Q300" s="238"/>
      <c r="R300" s="238"/>
      <c r="S300" s="238"/>
      <c r="T300" s="230"/>
      <c r="U300" s="231">
        <f>SUMIFS(Katsayilar!$C$2:$C$50,Katsayilar!$A$2:$A$50,"&lt;="&amp;DATE(YEAR(U284),MONTH(U284),1),Katsayilar!$B$2:$B$50,"&gt;="&amp;DATE(YEAR(U284),MONTH(U284),1))</f>
        <v>0.90779600000000005</v>
      </c>
      <c r="V300" s="238"/>
      <c r="W300" s="238"/>
      <c r="X300" s="238"/>
      <c r="Y300" s="238"/>
      <c r="Z300" s="239"/>
      <c r="AA300" s="244">
        <f>SUMIFS(Katsayilar!$C$2:$C$50,Katsayilar!$A$2:$A$50,"&lt;="&amp;DATE(YEAR(AA284),MONTH(AA284),1),Katsayilar!$B$2:$B$50,"&gt;="&amp;DATE(YEAR(AA284),MONTH(AA284),1))</f>
        <v>1.012556</v>
      </c>
      <c r="AB300" s="238"/>
      <c r="AC300" s="238"/>
      <c r="AD300" s="238"/>
      <c r="AE300" s="238"/>
      <c r="AF300" s="230"/>
      <c r="AG300" s="231">
        <f>SUMIFS(Katsayilar!$C$2:$C$50,Katsayilar!$A$2:$A$50,"&lt;="&amp;DATE(YEAR(AG284),MONTH(AG284),1),Katsayilar!$B$2:$B$50,"&gt;="&amp;DATE(YEAR(AG284),MONTH(AG284),1))</f>
        <v>1.1702109999999999</v>
      </c>
      <c r="AH300" s="238"/>
      <c r="AI300" s="238"/>
      <c r="AJ300" s="238"/>
      <c r="AK300" s="238"/>
      <c r="AL300" s="239"/>
      <c r="AM300" s="51"/>
    </row>
    <row r="301" spans="1:39" ht="15.75" customHeight="1" x14ac:dyDescent="0.25">
      <c r="A301" s="254"/>
      <c r="B301" s="214"/>
      <c r="C301" s="214"/>
      <c r="D301" s="50" t="s">
        <v>17</v>
      </c>
      <c r="E301" s="240">
        <f>SUM(E287:H287)</f>
        <v>0</v>
      </c>
      <c r="F301" s="241"/>
      <c r="G301" s="241"/>
      <c r="H301" s="223"/>
      <c r="I301" s="242">
        <f>SUM(I287:N287)</f>
        <v>0</v>
      </c>
      <c r="J301" s="241"/>
      <c r="K301" s="241"/>
      <c r="L301" s="241"/>
      <c r="M301" s="241"/>
      <c r="N301" s="243"/>
      <c r="O301" s="240">
        <f t="shared" ref="O301:O305" si="581">SUM(O287:T287)</f>
        <v>0</v>
      </c>
      <c r="P301" s="241"/>
      <c r="Q301" s="241"/>
      <c r="R301" s="241"/>
      <c r="S301" s="241"/>
      <c r="T301" s="223"/>
      <c r="U301" s="242">
        <f t="shared" ref="U301:U305" si="582">SUM(U287:Z287)</f>
        <v>0</v>
      </c>
      <c r="V301" s="241"/>
      <c r="W301" s="241"/>
      <c r="X301" s="241"/>
      <c r="Y301" s="241"/>
      <c r="Z301" s="243"/>
      <c r="AA301" s="240">
        <f t="shared" ref="AA301:AA305" si="583">SUM(AA287:AF287)</f>
        <v>0</v>
      </c>
      <c r="AB301" s="241"/>
      <c r="AC301" s="241"/>
      <c r="AD301" s="241"/>
      <c r="AE301" s="241"/>
      <c r="AF301" s="223"/>
      <c r="AG301" s="242">
        <f t="shared" ref="AG301:AG305" si="584">SUM(AG287:AL287)</f>
        <v>0</v>
      </c>
      <c r="AH301" s="241"/>
      <c r="AI301" s="241"/>
      <c r="AJ301" s="241"/>
      <c r="AK301" s="241"/>
      <c r="AL301" s="243"/>
      <c r="AM301" s="49">
        <f>SUM(E301:AL301)</f>
        <v>0</v>
      </c>
    </row>
    <row r="302" spans="1:39" ht="15.75" customHeight="1" x14ac:dyDescent="0.25">
      <c r="A302" s="254"/>
      <c r="B302" s="214"/>
      <c r="C302" s="214"/>
      <c r="D302" s="50" t="s">
        <v>51</v>
      </c>
      <c r="E302" s="240">
        <f>SUM(E288:H288)</f>
        <v>0</v>
      </c>
      <c r="F302" s="241"/>
      <c r="G302" s="241"/>
      <c r="H302" s="223"/>
      <c r="I302" s="242">
        <f t="shared" ref="I302:I305" si="585">SUM(I288:N288)</f>
        <v>0</v>
      </c>
      <c r="J302" s="241"/>
      <c r="K302" s="241"/>
      <c r="L302" s="241"/>
      <c r="M302" s="241"/>
      <c r="N302" s="243"/>
      <c r="O302" s="240">
        <f t="shared" si="581"/>
        <v>0</v>
      </c>
      <c r="P302" s="241"/>
      <c r="Q302" s="241"/>
      <c r="R302" s="241"/>
      <c r="S302" s="241"/>
      <c r="T302" s="223"/>
      <c r="U302" s="242">
        <f t="shared" si="582"/>
        <v>0</v>
      </c>
      <c r="V302" s="241"/>
      <c r="W302" s="241"/>
      <c r="X302" s="241"/>
      <c r="Y302" s="241"/>
      <c r="Z302" s="243"/>
      <c r="AA302" s="240">
        <f t="shared" si="583"/>
        <v>0</v>
      </c>
      <c r="AB302" s="241"/>
      <c r="AC302" s="241"/>
      <c r="AD302" s="241"/>
      <c r="AE302" s="241"/>
      <c r="AF302" s="223"/>
      <c r="AG302" s="242">
        <f t="shared" si="584"/>
        <v>0</v>
      </c>
      <c r="AH302" s="241"/>
      <c r="AI302" s="241"/>
      <c r="AJ302" s="241"/>
      <c r="AK302" s="241"/>
      <c r="AL302" s="243"/>
      <c r="AM302" s="49">
        <f t="shared" ref="AM302:AM308" si="586">SUM(E302:AL302)</f>
        <v>0</v>
      </c>
    </row>
    <row r="303" spans="1:39" ht="15.75" customHeight="1" x14ac:dyDescent="0.25">
      <c r="A303" s="254"/>
      <c r="B303" s="214"/>
      <c r="C303" s="214"/>
      <c r="D303" s="50" t="s">
        <v>18</v>
      </c>
      <c r="E303" s="240">
        <f t="shared" ref="E303:E305" si="587">SUM(E289:H289)</f>
        <v>0</v>
      </c>
      <c r="F303" s="241"/>
      <c r="G303" s="241"/>
      <c r="H303" s="223"/>
      <c r="I303" s="242">
        <f t="shared" si="585"/>
        <v>0</v>
      </c>
      <c r="J303" s="241"/>
      <c r="K303" s="241"/>
      <c r="L303" s="241"/>
      <c r="M303" s="241"/>
      <c r="N303" s="243"/>
      <c r="O303" s="240">
        <f t="shared" si="581"/>
        <v>0</v>
      </c>
      <c r="P303" s="241"/>
      <c r="Q303" s="241"/>
      <c r="R303" s="241"/>
      <c r="S303" s="241"/>
      <c r="T303" s="223"/>
      <c r="U303" s="242">
        <f t="shared" si="582"/>
        <v>0</v>
      </c>
      <c r="V303" s="241"/>
      <c r="W303" s="241"/>
      <c r="X303" s="241"/>
      <c r="Y303" s="241"/>
      <c r="Z303" s="243"/>
      <c r="AA303" s="240">
        <f t="shared" si="583"/>
        <v>0</v>
      </c>
      <c r="AB303" s="241"/>
      <c r="AC303" s="241"/>
      <c r="AD303" s="241"/>
      <c r="AE303" s="241"/>
      <c r="AF303" s="223"/>
      <c r="AG303" s="242">
        <f t="shared" si="584"/>
        <v>0</v>
      </c>
      <c r="AH303" s="241"/>
      <c r="AI303" s="241"/>
      <c r="AJ303" s="241"/>
      <c r="AK303" s="241"/>
      <c r="AL303" s="243"/>
      <c r="AM303" s="49">
        <f t="shared" si="586"/>
        <v>0</v>
      </c>
    </row>
    <row r="304" spans="1:39" ht="15.75" customHeight="1" x14ac:dyDescent="0.25">
      <c r="A304" s="254"/>
      <c r="B304" s="214"/>
      <c r="C304" s="214"/>
      <c r="D304" s="50" t="s">
        <v>9</v>
      </c>
      <c r="E304" s="240">
        <f t="shared" si="587"/>
        <v>0</v>
      </c>
      <c r="F304" s="241"/>
      <c r="G304" s="241"/>
      <c r="H304" s="223"/>
      <c r="I304" s="242">
        <f t="shared" si="585"/>
        <v>0</v>
      </c>
      <c r="J304" s="241"/>
      <c r="K304" s="241"/>
      <c r="L304" s="241"/>
      <c r="M304" s="241"/>
      <c r="N304" s="243"/>
      <c r="O304" s="240">
        <f t="shared" si="581"/>
        <v>0</v>
      </c>
      <c r="P304" s="241"/>
      <c r="Q304" s="241"/>
      <c r="R304" s="241"/>
      <c r="S304" s="241"/>
      <c r="T304" s="223"/>
      <c r="U304" s="242">
        <f t="shared" si="582"/>
        <v>0</v>
      </c>
      <c r="V304" s="241"/>
      <c r="W304" s="241"/>
      <c r="X304" s="241"/>
      <c r="Y304" s="241"/>
      <c r="Z304" s="243"/>
      <c r="AA304" s="240">
        <f t="shared" si="583"/>
        <v>0</v>
      </c>
      <c r="AB304" s="241"/>
      <c r="AC304" s="241"/>
      <c r="AD304" s="241"/>
      <c r="AE304" s="241"/>
      <c r="AF304" s="223"/>
      <c r="AG304" s="242">
        <f t="shared" si="584"/>
        <v>0</v>
      </c>
      <c r="AH304" s="241"/>
      <c r="AI304" s="241"/>
      <c r="AJ304" s="241"/>
      <c r="AK304" s="241"/>
      <c r="AL304" s="243"/>
      <c r="AM304" s="49">
        <f t="shared" si="586"/>
        <v>0</v>
      </c>
    </row>
    <row r="305" spans="1:39" ht="15.75" customHeight="1" x14ac:dyDescent="0.25">
      <c r="A305" s="254"/>
      <c r="B305" s="214"/>
      <c r="C305" s="214"/>
      <c r="D305" s="50" t="s">
        <v>19</v>
      </c>
      <c r="E305" s="240">
        <f t="shared" si="587"/>
        <v>0</v>
      </c>
      <c r="F305" s="241"/>
      <c r="G305" s="241"/>
      <c r="H305" s="223"/>
      <c r="I305" s="242">
        <f t="shared" si="585"/>
        <v>0</v>
      </c>
      <c r="J305" s="241"/>
      <c r="K305" s="241"/>
      <c r="L305" s="241"/>
      <c r="M305" s="241"/>
      <c r="N305" s="243"/>
      <c r="O305" s="240">
        <f t="shared" si="581"/>
        <v>0</v>
      </c>
      <c r="P305" s="241"/>
      <c r="Q305" s="241"/>
      <c r="R305" s="241"/>
      <c r="S305" s="241"/>
      <c r="T305" s="223"/>
      <c r="U305" s="242">
        <f t="shared" si="582"/>
        <v>0</v>
      </c>
      <c r="V305" s="241"/>
      <c r="W305" s="241"/>
      <c r="X305" s="241"/>
      <c r="Y305" s="241"/>
      <c r="Z305" s="243"/>
      <c r="AA305" s="240">
        <f t="shared" si="583"/>
        <v>0</v>
      </c>
      <c r="AB305" s="241"/>
      <c r="AC305" s="241"/>
      <c r="AD305" s="241"/>
      <c r="AE305" s="241"/>
      <c r="AF305" s="223"/>
      <c r="AG305" s="242">
        <f t="shared" si="584"/>
        <v>0</v>
      </c>
      <c r="AH305" s="241"/>
      <c r="AI305" s="241"/>
      <c r="AJ305" s="241"/>
      <c r="AK305" s="241"/>
      <c r="AL305" s="243"/>
      <c r="AM305" s="49">
        <f t="shared" si="586"/>
        <v>0</v>
      </c>
    </row>
    <row r="306" spans="1:39" ht="15.75" customHeight="1" x14ac:dyDescent="0.25">
      <c r="A306" s="254"/>
      <c r="B306" s="214"/>
      <c r="C306" s="214"/>
      <c r="D306" s="50" t="s">
        <v>21</v>
      </c>
      <c r="E306" s="240">
        <f ca="1">SUM(E297:H297)</f>
        <v>0</v>
      </c>
      <c r="F306" s="241"/>
      <c r="G306" s="241"/>
      <c r="H306" s="223"/>
      <c r="I306" s="242">
        <f ca="1">SUM(I297:N297)</f>
        <v>0</v>
      </c>
      <c r="J306" s="241"/>
      <c r="K306" s="241"/>
      <c r="L306" s="241"/>
      <c r="M306" s="241"/>
      <c r="N306" s="243"/>
      <c r="O306" s="240">
        <f ca="1">SUM(O297:T297)</f>
        <v>0</v>
      </c>
      <c r="P306" s="241"/>
      <c r="Q306" s="241"/>
      <c r="R306" s="241"/>
      <c r="S306" s="241"/>
      <c r="T306" s="223"/>
      <c r="U306" s="242">
        <f ca="1">SUM(U297:Z297)</f>
        <v>0</v>
      </c>
      <c r="V306" s="241"/>
      <c r="W306" s="241"/>
      <c r="X306" s="241"/>
      <c r="Y306" s="241"/>
      <c r="Z306" s="243"/>
      <c r="AA306" s="240">
        <f ca="1">SUM(AA297:AF297)</f>
        <v>0</v>
      </c>
      <c r="AB306" s="241"/>
      <c r="AC306" s="241"/>
      <c r="AD306" s="241"/>
      <c r="AE306" s="241"/>
      <c r="AF306" s="223"/>
      <c r="AG306" s="242">
        <f ca="1">SUM(AG297:AL297)</f>
        <v>0</v>
      </c>
      <c r="AH306" s="241"/>
      <c r="AI306" s="241"/>
      <c r="AJ306" s="241"/>
      <c r="AK306" s="241"/>
      <c r="AL306" s="243"/>
      <c r="AM306" s="49">
        <f t="shared" ca="1" si="586"/>
        <v>0</v>
      </c>
    </row>
    <row r="307" spans="1:39" ht="15.75" customHeight="1" x14ac:dyDescent="0.25">
      <c r="A307" s="254"/>
      <c r="B307" s="214"/>
      <c r="C307" s="214"/>
      <c r="D307" s="50" t="s">
        <v>15</v>
      </c>
      <c r="E307" s="240">
        <f t="shared" ref="E307:E308" ca="1" si="588">SUM(E298:H298)</f>
        <v>0</v>
      </c>
      <c r="F307" s="241"/>
      <c r="G307" s="241"/>
      <c r="H307" s="223"/>
      <c r="I307" s="242">
        <f t="shared" ref="I307:I308" ca="1" si="589">SUM(I298:N298)</f>
        <v>0</v>
      </c>
      <c r="J307" s="241"/>
      <c r="K307" s="241"/>
      <c r="L307" s="241"/>
      <c r="M307" s="241"/>
      <c r="N307" s="243"/>
      <c r="O307" s="240">
        <f t="shared" ref="O307:O308" ca="1" si="590">SUM(O298:T298)</f>
        <v>0</v>
      </c>
      <c r="P307" s="241"/>
      <c r="Q307" s="241"/>
      <c r="R307" s="241"/>
      <c r="S307" s="241"/>
      <c r="T307" s="223"/>
      <c r="U307" s="242">
        <f t="shared" ref="U307:U308" ca="1" si="591">SUM(U298:Z298)</f>
        <v>0</v>
      </c>
      <c r="V307" s="241"/>
      <c r="W307" s="241"/>
      <c r="X307" s="241"/>
      <c r="Y307" s="241"/>
      <c r="Z307" s="243"/>
      <c r="AA307" s="240">
        <f t="shared" ref="AA307:AA308" ca="1" si="592">SUM(AA298:AF298)</f>
        <v>0</v>
      </c>
      <c r="AB307" s="241"/>
      <c r="AC307" s="241"/>
      <c r="AD307" s="241"/>
      <c r="AE307" s="241"/>
      <c r="AF307" s="223"/>
      <c r="AG307" s="242">
        <f t="shared" ref="AG307:AG308" ca="1" si="593">SUM(AG298:AL298)</f>
        <v>0</v>
      </c>
      <c r="AH307" s="241"/>
      <c r="AI307" s="241"/>
      <c r="AJ307" s="241"/>
      <c r="AK307" s="241"/>
      <c r="AL307" s="243"/>
      <c r="AM307" s="49">
        <f t="shared" ca="1" si="586"/>
        <v>0</v>
      </c>
    </row>
    <row r="308" spans="1:39" ht="15.75" customHeight="1" thickBot="1" x14ac:dyDescent="0.3">
      <c r="A308" s="255"/>
      <c r="B308" s="215"/>
      <c r="C308" s="215"/>
      <c r="D308" s="54" t="s">
        <v>16</v>
      </c>
      <c r="E308" s="245">
        <f t="shared" ca="1" si="588"/>
        <v>0</v>
      </c>
      <c r="F308" s="246"/>
      <c r="G308" s="246"/>
      <c r="H308" s="232"/>
      <c r="I308" s="247">
        <f t="shared" ca="1" si="589"/>
        <v>0</v>
      </c>
      <c r="J308" s="246"/>
      <c r="K308" s="246"/>
      <c r="L308" s="246"/>
      <c r="M308" s="246"/>
      <c r="N308" s="248"/>
      <c r="O308" s="245">
        <f t="shared" ca="1" si="590"/>
        <v>0</v>
      </c>
      <c r="P308" s="246"/>
      <c r="Q308" s="246"/>
      <c r="R308" s="246"/>
      <c r="S308" s="246"/>
      <c r="T308" s="232"/>
      <c r="U308" s="247">
        <f t="shared" ca="1" si="591"/>
        <v>0</v>
      </c>
      <c r="V308" s="246"/>
      <c r="W308" s="246"/>
      <c r="X308" s="246"/>
      <c r="Y308" s="246"/>
      <c r="Z308" s="248"/>
      <c r="AA308" s="245">
        <f t="shared" ca="1" si="592"/>
        <v>0</v>
      </c>
      <c r="AB308" s="246"/>
      <c r="AC308" s="246"/>
      <c r="AD308" s="246"/>
      <c r="AE308" s="246"/>
      <c r="AF308" s="232"/>
      <c r="AG308" s="247">
        <f t="shared" ca="1" si="593"/>
        <v>0</v>
      </c>
      <c r="AH308" s="246"/>
      <c r="AI308" s="246"/>
      <c r="AJ308" s="246"/>
      <c r="AK308" s="246"/>
      <c r="AL308" s="248"/>
      <c r="AM308" s="55">
        <f t="shared" ca="1" si="586"/>
        <v>0</v>
      </c>
    </row>
    <row r="309" spans="1:39" ht="4.5" customHeight="1" x14ac:dyDescent="0.25">
      <c r="A309" s="253">
        <v>13</v>
      </c>
      <c r="B309" s="213">
        <f>'VERİ GİRİŞİ'!B24</f>
        <v>0</v>
      </c>
      <c r="C309" s="213">
        <f>'VERİ GİRİŞİ'!C24</f>
        <v>0</v>
      </c>
      <c r="D309" s="61" t="s">
        <v>50</v>
      </c>
      <c r="E309" s="62">
        <v>45016</v>
      </c>
      <c r="F309" s="63">
        <v>45044</v>
      </c>
      <c r="G309" s="63">
        <v>45047</v>
      </c>
      <c r="H309" s="63">
        <v>45078</v>
      </c>
      <c r="I309" s="63">
        <v>45108</v>
      </c>
      <c r="J309" s="63">
        <v>45139</v>
      </c>
      <c r="K309" s="63">
        <v>45170</v>
      </c>
      <c r="L309" s="63">
        <v>45200</v>
      </c>
      <c r="M309" s="63">
        <v>45231</v>
      </c>
      <c r="N309" s="64">
        <v>45261</v>
      </c>
      <c r="O309" s="65">
        <v>45292</v>
      </c>
      <c r="P309" s="63">
        <v>45323</v>
      </c>
      <c r="Q309" s="63">
        <v>45352</v>
      </c>
      <c r="R309" s="63">
        <v>45383</v>
      </c>
      <c r="S309" s="63">
        <v>45413</v>
      </c>
      <c r="T309" s="63">
        <v>45444</v>
      </c>
      <c r="U309" s="63">
        <v>45474</v>
      </c>
      <c r="V309" s="63">
        <v>45505</v>
      </c>
      <c r="W309" s="63">
        <v>45536</v>
      </c>
      <c r="X309" s="63">
        <v>45566</v>
      </c>
      <c r="Y309" s="63">
        <v>45597</v>
      </c>
      <c r="Z309" s="64">
        <v>45627</v>
      </c>
      <c r="AA309" s="62">
        <v>45658</v>
      </c>
      <c r="AB309" s="63">
        <v>45689</v>
      </c>
      <c r="AC309" s="63">
        <v>45717</v>
      </c>
      <c r="AD309" s="63">
        <v>45748</v>
      </c>
      <c r="AE309" s="63">
        <v>45778</v>
      </c>
      <c r="AF309" s="63">
        <v>45809</v>
      </c>
      <c r="AG309" s="63">
        <v>45839</v>
      </c>
      <c r="AH309" s="63">
        <v>45870</v>
      </c>
      <c r="AI309" s="63">
        <v>45901</v>
      </c>
      <c r="AJ309" s="63">
        <v>45931</v>
      </c>
      <c r="AK309" s="63">
        <v>45962</v>
      </c>
      <c r="AL309" s="66">
        <v>45992</v>
      </c>
      <c r="AM309" s="67"/>
    </row>
    <row r="310" spans="1:39" x14ac:dyDescent="0.25">
      <c r="A310" s="254"/>
      <c r="B310" s="214"/>
      <c r="C310" s="214"/>
      <c r="D310" s="50" t="s">
        <v>20</v>
      </c>
      <c r="E310" s="79">
        <f>'VERİ GİRİŞİ'!E24</f>
        <v>0</v>
      </c>
      <c r="F310" s="79">
        <f>'VERİ GİRİŞİ'!F24</f>
        <v>0</v>
      </c>
      <c r="G310" s="79">
        <f>'VERİ GİRİŞİ'!G24</f>
        <v>0</v>
      </c>
      <c r="H310" s="79">
        <f>'VERİ GİRİŞİ'!H24</f>
        <v>0</v>
      </c>
      <c r="I310" s="79">
        <f>'VERİ GİRİŞİ'!I24</f>
        <v>0</v>
      </c>
      <c r="J310" s="79">
        <f>'VERİ GİRİŞİ'!J24</f>
        <v>0</v>
      </c>
      <c r="K310" s="79">
        <f>'VERİ GİRİŞİ'!K24</f>
        <v>0</v>
      </c>
      <c r="L310" s="79">
        <f>'VERİ GİRİŞİ'!L24</f>
        <v>0</v>
      </c>
      <c r="M310" s="79">
        <f>'VERİ GİRİŞİ'!M24</f>
        <v>0</v>
      </c>
      <c r="N310" s="79">
        <f>'VERİ GİRİŞİ'!N24</f>
        <v>0</v>
      </c>
      <c r="O310" s="79">
        <f>'VERİ GİRİŞİ'!O24</f>
        <v>0</v>
      </c>
      <c r="P310" s="79">
        <f>'VERİ GİRİŞİ'!P24</f>
        <v>0</v>
      </c>
      <c r="Q310" s="79">
        <f>'VERİ GİRİŞİ'!Q24</f>
        <v>0</v>
      </c>
      <c r="R310" s="79">
        <f>'VERİ GİRİŞİ'!R24</f>
        <v>0</v>
      </c>
      <c r="S310" s="79">
        <f>'VERİ GİRİŞİ'!S24</f>
        <v>0</v>
      </c>
      <c r="T310" s="79">
        <f>'VERİ GİRİŞİ'!T24</f>
        <v>0</v>
      </c>
      <c r="U310" s="79">
        <f>'VERİ GİRİŞİ'!U24</f>
        <v>0</v>
      </c>
      <c r="V310" s="79">
        <f>'VERİ GİRİŞİ'!V24</f>
        <v>0</v>
      </c>
      <c r="W310" s="79">
        <f>'VERİ GİRİŞİ'!W24</f>
        <v>0</v>
      </c>
      <c r="X310" s="79">
        <f>'VERİ GİRİŞİ'!X24</f>
        <v>0</v>
      </c>
      <c r="Y310" s="79">
        <f>'VERİ GİRİŞİ'!Y24</f>
        <v>0</v>
      </c>
      <c r="Z310" s="79">
        <f>'VERİ GİRİŞİ'!Z24</f>
        <v>0</v>
      </c>
      <c r="AA310" s="79">
        <f>'VERİ GİRİŞİ'!AA24</f>
        <v>0</v>
      </c>
      <c r="AB310" s="79">
        <f>'VERİ GİRİŞİ'!AB24</f>
        <v>0</v>
      </c>
      <c r="AC310" s="79">
        <f>'VERİ GİRİŞİ'!AC24</f>
        <v>0</v>
      </c>
      <c r="AD310" s="79">
        <f>'VERİ GİRİŞİ'!AD24</f>
        <v>0</v>
      </c>
      <c r="AE310" s="79">
        <f>'VERİ GİRİŞİ'!AE24</f>
        <v>0</v>
      </c>
      <c r="AF310" s="79">
        <f>'VERİ GİRİŞİ'!AF24</f>
        <v>0</v>
      </c>
      <c r="AG310" s="79">
        <f>'VERİ GİRİŞİ'!AG24</f>
        <v>0</v>
      </c>
      <c r="AH310" s="79">
        <f>'VERİ GİRİŞİ'!AH24</f>
        <v>0</v>
      </c>
      <c r="AI310" s="79">
        <f>'VERİ GİRİŞİ'!AI24</f>
        <v>0</v>
      </c>
      <c r="AJ310" s="79">
        <f>'VERİ GİRİŞİ'!AJ24</f>
        <v>0</v>
      </c>
      <c r="AK310" s="79">
        <f>'VERİ GİRİŞİ'!AK24</f>
        <v>0</v>
      </c>
      <c r="AL310" s="79">
        <f>'VERİ GİRİŞİ'!AL24</f>
        <v>0</v>
      </c>
      <c r="AM310" s="52"/>
    </row>
    <row r="311" spans="1:39" ht="15" customHeight="1" x14ac:dyDescent="0.25">
      <c r="A311" s="254"/>
      <c r="B311" s="214"/>
      <c r="C311" s="214"/>
      <c r="D311" s="53" t="s">
        <v>8</v>
      </c>
      <c r="E311" s="35">
        <f>SUMIFS(Katsayilar!$C$2:$C$50,Katsayilar!$A$2:$A$50,"&lt;="&amp;DATE(YEAR(E309),MONTH(E309),1),Katsayilar!$B$2:$B$50,"&gt;="&amp;DATE(YEAR(E309),MONTH(E309),1))</f>
        <v>0.43368400000000001</v>
      </c>
      <c r="F311" s="36">
        <f>SUMIFS(Katsayilar!$C$2:$C$50,Katsayilar!$A$2:$A$50,"&lt;="&amp;DATE(YEAR(F309),MONTH(F309),1),Katsayilar!$B$2:$B$50,"&gt;="&amp;DATE(YEAR(F309),MONTH(F309),1))</f>
        <v>0.43368400000000001</v>
      </c>
      <c r="G311" s="36">
        <f>SUMIFS(Katsayilar!$C$2:$C$50,Katsayilar!$A$2:$A$50,"&lt;="&amp;DATE(YEAR(G309),MONTH(G309),1),Katsayilar!$B$2:$B$50,"&gt;="&amp;DATE(YEAR(G309),MONTH(G309),1))</f>
        <v>0.43368400000000001</v>
      </c>
      <c r="H311" s="36">
        <f>SUMIFS(Katsayilar!$C$2:$C$50,Katsayilar!$A$2:$A$50,"&lt;="&amp;DATE(YEAR(H309),MONTH(H309),1),Katsayilar!$B$2:$B$50,"&gt;="&amp;DATE(YEAR(H309),MONTH(H309),1))</f>
        <v>0.43368400000000001</v>
      </c>
      <c r="I311" s="36">
        <f>SUMIFS(Katsayilar!$C$2:$C$50,Katsayilar!$A$2:$A$50,"&lt;="&amp;DATE(YEAR(I309),MONTH(I309),1),Katsayilar!$B$2:$B$50,"&gt;="&amp;DATE(YEAR(I309),MONTH(I309),1))</f>
        <v>0.50979600000000003</v>
      </c>
      <c r="J311" s="36">
        <f>SUMIFS(Katsayilar!$C$2:$C$50,Katsayilar!$A$2:$A$50,"&lt;="&amp;DATE(YEAR(J309),MONTH(J309),1),Katsayilar!$B$2:$B$50,"&gt;="&amp;DATE(YEAR(J309),MONTH(J309),1))</f>
        <v>0.50979600000000003</v>
      </c>
      <c r="K311" s="36">
        <f>SUMIFS(Katsayilar!$C$2:$C$50,Katsayilar!$A$2:$A$50,"&lt;="&amp;DATE(YEAR(K309),MONTH(K309),1),Katsayilar!$B$2:$B$50,"&gt;="&amp;DATE(YEAR(K309),MONTH(K309),1))</f>
        <v>0.50979600000000003</v>
      </c>
      <c r="L311" s="36">
        <f>SUMIFS(Katsayilar!$C$2:$C$50,Katsayilar!$A$2:$A$50,"&lt;="&amp;DATE(YEAR(L309),MONTH(L309),1),Katsayilar!$B$2:$B$50,"&gt;="&amp;DATE(YEAR(L309),MONTH(L309),1))</f>
        <v>0.50979600000000003</v>
      </c>
      <c r="M311" s="36">
        <f>SUMIFS(Katsayilar!$C$2:$C$50,Katsayilar!$A$2:$A$50,"&lt;="&amp;DATE(YEAR(M309),MONTH(M309),1),Katsayilar!$B$2:$B$50,"&gt;="&amp;DATE(YEAR(M309),MONTH(M309),1))</f>
        <v>0.50979600000000003</v>
      </c>
      <c r="N311" s="37">
        <f>SUMIFS(Katsayilar!$C$2:$C$50,Katsayilar!$A$2:$A$50,"&lt;="&amp;DATE(YEAR(N309),MONTH(N309),1),Katsayilar!$B$2:$B$50,"&gt;="&amp;DATE(YEAR(N309),MONTH(N309),1))</f>
        <v>0.50979600000000003</v>
      </c>
      <c r="O311" s="36">
        <f>SUMIFS(Katsayilar!$C$2:$C$50,Katsayilar!$A$2:$A$50,"&lt;="&amp;DATE(YEAR(O309),MONTH(O309),1),Katsayilar!$B$2:$B$50,"&gt;="&amp;DATE(YEAR(O309),MONTH(O309),1))</f>
        <v>0.76087099999999996</v>
      </c>
      <c r="P311" s="36">
        <f>SUMIFS(Katsayilar!$C$2:$C$50,Katsayilar!$A$2:$A$50,"&lt;="&amp;DATE(YEAR(P309),MONTH(P309),1),Katsayilar!$B$2:$B$50,"&gt;="&amp;DATE(YEAR(P309),MONTH(P309),1))</f>
        <v>0.76087099999999996</v>
      </c>
      <c r="Q311" s="36">
        <f>SUMIFS(Katsayilar!$C$2:$C$50,Katsayilar!$A$2:$A$50,"&lt;="&amp;DATE(YEAR(Q309),MONTH(Q309),1),Katsayilar!$B$2:$B$50,"&gt;="&amp;DATE(YEAR(Q309),MONTH(Q309),1))</f>
        <v>0.76087099999999996</v>
      </c>
      <c r="R311" s="36">
        <f>SUMIFS(Katsayilar!$C$2:$C$50,Katsayilar!$A$2:$A$50,"&lt;="&amp;DATE(YEAR(R309),MONTH(R309),1),Katsayilar!$B$2:$B$50,"&gt;="&amp;DATE(YEAR(R309),MONTH(R309),1))</f>
        <v>0.76087099999999996</v>
      </c>
      <c r="S311" s="36">
        <f>SUMIFS(Katsayilar!$C$2:$C$50,Katsayilar!$A$2:$A$50,"&lt;="&amp;DATE(YEAR(S309),MONTH(S309),1),Katsayilar!$B$2:$B$50,"&gt;="&amp;DATE(YEAR(S309),MONTH(S309),1))</f>
        <v>0.76087099999999996</v>
      </c>
      <c r="T311" s="36">
        <f>SUMIFS(Katsayilar!$C$2:$C$50,Katsayilar!$A$2:$A$50,"&lt;="&amp;DATE(YEAR(T309),MONTH(T309),1),Katsayilar!$B$2:$B$50,"&gt;="&amp;DATE(YEAR(T309),MONTH(T309),1))</f>
        <v>0.76087099999999996</v>
      </c>
      <c r="U311" s="36">
        <f>SUMIFS(Katsayilar!$C$2:$C$50,Katsayilar!$A$2:$A$50,"&lt;="&amp;DATE(YEAR(U309),MONTH(U309),1),Katsayilar!$B$2:$B$50,"&gt;="&amp;DATE(YEAR(U309),MONTH(U309),1))</f>
        <v>0.90779600000000005</v>
      </c>
      <c r="V311" s="36">
        <f>SUMIFS(Katsayilar!$C$2:$C$50,Katsayilar!$A$2:$A$50,"&lt;="&amp;DATE(YEAR(V309),MONTH(V309),1),Katsayilar!$B$2:$B$50,"&gt;="&amp;DATE(YEAR(V309),MONTH(V309),1))</f>
        <v>0.90779600000000005</v>
      </c>
      <c r="W311" s="36">
        <f>SUMIFS(Katsayilar!$C$2:$C$50,Katsayilar!$A$2:$A$50,"&lt;="&amp;DATE(YEAR(W309),MONTH(W309),1),Katsayilar!$B$2:$B$50,"&gt;="&amp;DATE(YEAR(W309),MONTH(W309),1))</f>
        <v>0.90779600000000005</v>
      </c>
      <c r="X311" s="36">
        <f>SUMIFS(Katsayilar!$C$2:$C$50,Katsayilar!$A$2:$A$50,"&lt;="&amp;DATE(YEAR(X309),MONTH(X309),1),Katsayilar!$B$2:$B$50,"&gt;="&amp;DATE(YEAR(X309),MONTH(X309),1))</f>
        <v>0.90779600000000005</v>
      </c>
      <c r="Y311" s="36">
        <f>SUMIFS(Katsayilar!$C$2:$C$50,Katsayilar!$A$2:$A$50,"&lt;="&amp;DATE(YEAR(Y309),MONTH(Y309),1),Katsayilar!$B$2:$B$50,"&gt;="&amp;DATE(YEAR(Y309),MONTH(Y309),1))</f>
        <v>0.90779600000000005</v>
      </c>
      <c r="Z311" s="37">
        <f>SUMIFS(Katsayilar!$C$2:$C$50,Katsayilar!$A$2:$A$50,"&lt;="&amp;DATE(YEAR(Z309),MONTH(Z309),1),Katsayilar!$B$2:$B$50,"&gt;="&amp;DATE(YEAR(Z309),MONTH(Z309),1))</f>
        <v>0.90779600000000005</v>
      </c>
      <c r="AA311" s="35">
        <f>SUMIFS(Katsayilar!$C$2:$C$50,Katsayilar!$A$2:$A$50,"&lt;="&amp;DATE(YEAR(AA309),MONTH(AA309),1),Katsayilar!$B$2:$B$50,"&gt;="&amp;DATE(YEAR(AA309),MONTH(AA309),1))</f>
        <v>1.012556</v>
      </c>
      <c r="AB311" s="36">
        <f>SUMIFS(Katsayilar!$C$2:$C$50,Katsayilar!$A$2:$A$50,"&lt;="&amp;DATE(YEAR(AB309),MONTH(AB309),1),Katsayilar!$B$2:$B$50,"&gt;="&amp;DATE(YEAR(AB309),MONTH(AB309),1))</f>
        <v>1.012556</v>
      </c>
      <c r="AC311" s="36">
        <f>SUMIFS(Katsayilar!$C$2:$C$50,Katsayilar!$A$2:$A$50,"&lt;="&amp;DATE(YEAR(AC309),MONTH(AC309),1),Katsayilar!$B$2:$B$50,"&gt;="&amp;DATE(YEAR(AC309),MONTH(AC309),1))</f>
        <v>1.012556</v>
      </c>
      <c r="AD311" s="36">
        <f>SUMIFS(Katsayilar!$C$2:$C$50,Katsayilar!$A$2:$A$50,"&lt;="&amp;DATE(YEAR(AD309),MONTH(AD309),1),Katsayilar!$B$2:$B$50,"&gt;="&amp;DATE(YEAR(AD309),MONTH(AD309),1))</f>
        <v>1.012556</v>
      </c>
      <c r="AE311" s="36">
        <f>SUMIFS(Katsayilar!$C$2:$C$50,Katsayilar!$A$2:$A$50,"&lt;="&amp;DATE(YEAR(AE309),MONTH(AE309),1),Katsayilar!$B$2:$B$50,"&gt;="&amp;DATE(YEAR(AE309),MONTH(AE309),1))</f>
        <v>1.012556</v>
      </c>
      <c r="AF311" s="36">
        <f>SUMIFS(Katsayilar!$C$2:$C$50,Katsayilar!$A$2:$A$50,"&lt;="&amp;DATE(YEAR(AF309),MONTH(AF309),1),Katsayilar!$B$2:$B$50,"&gt;="&amp;DATE(YEAR(AF309),MONTH(AF309),1))</f>
        <v>1.012556</v>
      </c>
      <c r="AG311" s="36">
        <f>SUMIFS(Katsayilar!$C$2:$C$50,Katsayilar!$A$2:$A$50,"&lt;="&amp;DATE(YEAR(AG309),MONTH(AG309),1),Katsayilar!$B$2:$B$50,"&gt;="&amp;DATE(YEAR(AG309),MONTH(AG309),1))</f>
        <v>1.1702109999999999</v>
      </c>
      <c r="AH311" s="36">
        <f>SUMIFS(Katsayilar!$C$2:$C$50,Katsayilar!$A$2:$A$50,"&lt;="&amp;DATE(YEAR(AH309),MONTH(AH309),1),Katsayilar!$B$2:$B$50,"&gt;="&amp;DATE(YEAR(AH309),MONTH(AH309),1))</f>
        <v>1.1702109999999999</v>
      </c>
      <c r="AI311" s="36">
        <f>SUMIFS(Katsayilar!$C$2:$C$50,Katsayilar!$A$2:$A$50,"&lt;="&amp;DATE(YEAR(AI309),MONTH(AI309),1),Katsayilar!$B$2:$B$50,"&gt;="&amp;DATE(YEAR(AI309),MONTH(AI309),1))</f>
        <v>1.1702109999999999</v>
      </c>
      <c r="AJ311" s="36">
        <f>SUMIFS(Katsayilar!$C$2:$C$50,Katsayilar!$A$2:$A$50,"&lt;="&amp;DATE(YEAR(AJ309),MONTH(AJ309),1),Katsayilar!$B$2:$B$50,"&gt;="&amp;DATE(YEAR(AJ309),MONTH(AJ309),1))</f>
        <v>1.1702109999999999</v>
      </c>
      <c r="AK311" s="36">
        <f>SUMIFS(Katsayilar!$C$2:$C$50,Katsayilar!$A$2:$A$50,"&lt;="&amp;DATE(YEAR(AK309),MONTH(AK309),1),Katsayilar!$B$2:$B$50,"&gt;="&amp;DATE(YEAR(AK309),MONTH(AK309),1))</f>
        <v>1.1702109999999999</v>
      </c>
      <c r="AL311" s="36">
        <f>SUMIFS(Katsayilar!$C$2:$C$50,Katsayilar!$A$2:$A$50,"&lt;="&amp;DATE(YEAR(AL309),MONTH(AL309),1),Katsayilar!$B$2:$B$50,"&gt;="&amp;DATE(YEAR(AL309),MONTH(AL309),1))</f>
        <v>1.1702109999999999</v>
      </c>
      <c r="AM311" s="51"/>
    </row>
    <row r="312" spans="1:39" ht="15" customHeight="1" x14ac:dyDescent="0.25">
      <c r="A312" s="254"/>
      <c r="B312" s="214"/>
      <c r="C312" s="214"/>
      <c r="D312" s="53" t="s">
        <v>17</v>
      </c>
      <c r="E312" s="38">
        <f t="shared" ref="E312:AL312" si="594">IF(OR(E311="",E310=""),"",200*E311*E310)</f>
        <v>0</v>
      </c>
      <c r="F312" s="39">
        <f t="shared" si="594"/>
        <v>0</v>
      </c>
      <c r="G312" s="39">
        <f t="shared" si="594"/>
        <v>0</v>
      </c>
      <c r="H312" s="39">
        <f t="shared" si="594"/>
        <v>0</v>
      </c>
      <c r="I312" s="39">
        <f t="shared" si="594"/>
        <v>0</v>
      </c>
      <c r="J312" s="39">
        <f t="shared" si="594"/>
        <v>0</v>
      </c>
      <c r="K312" s="39">
        <f t="shared" si="594"/>
        <v>0</v>
      </c>
      <c r="L312" s="39">
        <f t="shared" si="594"/>
        <v>0</v>
      </c>
      <c r="M312" s="39">
        <f t="shared" si="594"/>
        <v>0</v>
      </c>
      <c r="N312" s="40">
        <f t="shared" si="594"/>
        <v>0</v>
      </c>
      <c r="O312" s="39">
        <f t="shared" si="594"/>
        <v>0</v>
      </c>
      <c r="P312" s="39">
        <f t="shared" si="594"/>
        <v>0</v>
      </c>
      <c r="Q312" s="39">
        <f t="shared" si="594"/>
        <v>0</v>
      </c>
      <c r="R312" s="39">
        <f t="shared" si="594"/>
        <v>0</v>
      </c>
      <c r="S312" s="39">
        <f t="shared" si="594"/>
        <v>0</v>
      </c>
      <c r="T312" s="39">
        <f t="shared" si="594"/>
        <v>0</v>
      </c>
      <c r="U312" s="39">
        <f t="shared" si="594"/>
        <v>0</v>
      </c>
      <c r="V312" s="39">
        <f t="shared" si="594"/>
        <v>0</v>
      </c>
      <c r="W312" s="39">
        <f t="shared" si="594"/>
        <v>0</v>
      </c>
      <c r="X312" s="39">
        <f t="shared" si="594"/>
        <v>0</v>
      </c>
      <c r="Y312" s="39">
        <f t="shared" si="594"/>
        <v>0</v>
      </c>
      <c r="Z312" s="40">
        <f t="shared" si="594"/>
        <v>0</v>
      </c>
      <c r="AA312" s="38">
        <f t="shared" si="594"/>
        <v>0</v>
      </c>
      <c r="AB312" s="39">
        <f t="shared" si="594"/>
        <v>0</v>
      </c>
      <c r="AC312" s="39">
        <f t="shared" si="594"/>
        <v>0</v>
      </c>
      <c r="AD312" s="39">
        <f t="shared" si="594"/>
        <v>0</v>
      </c>
      <c r="AE312" s="39">
        <f t="shared" si="594"/>
        <v>0</v>
      </c>
      <c r="AF312" s="39">
        <f t="shared" si="594"/>
        <v>0</v>
      </c>
      <c r="AG312" s="39">
        <f t="shared" si="594"/>
        <v>0</v>
      </c>
      <c r="AH312" s="39">
        <f t="shared" si="594"/>
        <v>0</v>
      </c>
      <c r="AI312" s="39">
        <f t="shared" si="594"/>
        <v>0</v>
      </c>
      <c r="AJ312" s="39">
        <f t="shared" si="594"/>
        <v>0</v>
      </c>
      <c r="AK312" s="39">
        <f t="shared" si="594"/>
        <v>0</v>
      </c>
      <c r="AL312" s="39">
        <f t="shared" si="594"/>
        <v>0</v>
      </c>
      <c r="AM312" s="51"/>
    </row>
    <row r="313" spans="1:39" ht="15" customHeight="1" x14ac:dyDescent="0.25">
      <c r="A313" s="254"/>
      <c r="B313" s="214"/>
      <c r="C313" s="214"/>
      <c r="D313" s="53" t="s">
        <v>51</v>
      </c>
      <c r="E313" s="38">
        <f>IF(E312="","",E312*Ayarlar!$B$4)</f>
        <v>0</v>
      </c>
      <c r="F313" s="39">
        <f>IF(F312="","",F312*Ayarlar!$B$4)</f>
        <v>0</v>
      </c>
      <c r="G313" s="39">
        <f>IF(G312="","",G312*Ayarlar!$B$4)</f>
        <v>0</v>
      </c>
      <c r="H313" s="39">
        <f>IF(H312="","",H312*Ayarlar!$B$4)</f>
        <v>0</v>
      </c>
      <c r="I313" s="39">
        <f>IF(I312="","",I312*Ayarlar!$B$4)</f>
        <v>0</v>
      </c>
      <c r="J313" s="39">
        <f>IF(J312="","",J312*Ayarlar!$B$4)</f>
        <v>0</v>
      </c>
      <c r="K313" s="39">
        <f>IF(K312="","",K312*Ayarlar!$B$4)</f>
        <v>0</v>
      </c>
      <c r="L313" s="39">
        <f>IF(L312="","",L312*Ayarlar!$B$4)</f>
        <v>0</v>
      </c>
      <c r="M313" s="39">
        <f>IF(M312="","",M312*Ayarlar!$B$4)</f>
        <v>0</v>
      </c>
      <c r="N313" s="40">
        <f>IF(N312="","",N312*Ayarlar!$B$4)</f>
        <v>0</v>
      </c>
      <c r="O313" s="39">
        <f>IF(O312="","",O312*Ayarlar!$B$4)</f>
        <v>0</v>
      </c>
      <c r="P313" s="39">
        <f>IF(P312="","",P312*Ayarlar!$B$4)</f>
        <v>0</v>
      </c>
      <c r="Q313" s="39">
        <f>IF(Q312="","",Q312*Ayarlar!$B$4)</f>
        <v>0</v>
      </c>
      <c r="R313" s="39">
        <f>IF(R312="","",R312*Ayarlar!$B$4)</f>
        <v>0</v>
      </c>
      <c r="S313" s="39">
        <f>IF(S312="","",S312*Ayarlar!$B$4)</f>
        <v>0</v>
      </c>
      <c r="T313" s="39">
        <f>IF(T312="","",T312*Ayarlar!$B$4)</f>
        <v>0</v>
      </c>
      <c r="U313" s="39">
        <f>IF(U312="","",U312*Ayarlar!$B$4)</f>
        <v>0</v>
      </c>
      <c r="V313" s="39">
        <f>IF(V312="","",V312*Ayarlar!$B$4)</f>
        <v>0</v>
      </c>
      <c r="W313" s="39">
        <f>IF(W312="","",W312*Ayarlar!$B$4)</f>
        <v>0</v>
      </c>
      <c r="X313" s="39">
        <f>IF(X312="","",X312*Ayarlar!$B$4)</f>
        <v>0</v>
      </c>
      <c r="Y313" s="39">
        <f>IF(Y312="","",Y312*Ayarlar!$B$4)</f>
        <v>0</v>
      </c>
      <c r="Z313" s="40">
        <f>IF(Z312="","",Z312*Ayarlar!$B$4)</f>
        <v>0</v>
      </c>
      <c r="AA313" s="38">
        <f>IF(AA312="","",AA312*Ayarlar!$B$4)</f>
        <v>0</v>
      </c>
      <c r="AB313" s="39">
        <f>IF(AB312="","",AB312*Ayarlar!$B$4)</f>
        <v>0</v>
      </c>
      <c r="AC313" s="39">
        <f>IF(AC312="","",AC312*Ayarlar!$B$4)</f>
        <v>0</v>
      </c>
      <c r="AD313" s="39">
        <f>IF(AD312="","",AD312*Ayarlar!$B$4)</f>
        <v>0</v>
      </c>
      <c r="AE313" s="39">
        <f>IF(AE312="","",AE312*Ayarlar!$B$4)</f>
        <v>0</v>
      </c>
      <c r="AF313" s="39">
        <f>IF(AF312="","",AF312*Ayarlar!$B$4)</f>
        <v>0</v>
      </c>
      <c r="AG313" s="39">
        <f>IF(AG312="","",AG312*Ayarlar!$B$4)</f>
        <v>0</v>
      </c>
      <c r="AH313" s="39">
        <f>IF(AH312="","",AH312*Ayarlar!$B$4)</f>
        <v>0</v>
      </c>
      <c r="AI313" s="39">
        <f>IF(AI312="","",AI312*Ayarlar!$B$4)</f>
        <v>0</v>
      </c>
      <c r="AJ313" s="39">
        <f>IF(AJ312="","",AJ312*Ayarlar!$B$4)</f>
        <v>0</v>
      </c>
      <c r="AK313" s="39">
        <f>IF(AK312="","",AK312*Ayarlar!$B$4)</f>
        <v>0</v>
      </c>
      <c r="AL313" s="39">
        <f>IF(AL312="","",AL312*Ayarlar!$B$4)</f>
        <v>0</v>
      </c>
      <c r="AM313" s="51"/>
    </row>
    <row r="314" spans="1:39" ht="15" customHeight="1" x14ac:dyDescent="0.25">
      <c r="A314" s="254"/>
      <c r="B314" s="214"/>
      <c r="C314" s="214"/>
      <c r="D314" s="53" t="s">
        <v>18</v>
      </c>
      <c r="E314" s="38">
        <f>IF(E312="","",E312*Ayarlar!$B$2)</f>
        <v>0</v>
      </c>
      <c r="F314" s="39">
        <f>IF(F312="","",F312*Ayarlar!$B$2)</f>
        <v>0</v>
      </c>
      <c r="G314" s="39">
        <f>IF(G312="","",G312*Ayarlar!$B$2)</f>
        <v>0</v>
      </c>
      <c r="H314" s="39">
        <f>IF(H312="","",H312*Ayarlar!$B$2)</f>
        <v>0</v>
      </c>
      <c r="I314" s="39">
        <f>IF(I312="","",I312*Ayarlar!$B$2)</f>
        <v>0</v>
      </c>
      <c r="J314" s="39">
        <f>IF(J312="","",J312*Ayarlar!$B$2)</f>
        <v>0</v>
      </c>
      <c r="K314" s="39">
        <f>IF(K312="","",K312*Ayarlar!$B$2)</f>
        <v>0</v>
      </c>
      <c r="L314" s="39">
        <f>IF(L312="","",L312*Ayarlar!$B$2)</f>
        <v>0</v>
      </c>
      <c r="M314" s="39">
        <f>IF(M312="","",M312*Ayarlar!$B$2)</f>
        <v>0</v>
      </c>
      <c r="N314" s="40">
        <f>IF(N312="","",N312*Ayarlar!$B$2)</f>
        <v>0</v>
      </c>
      <c r="O314" s="39">
        <f>IF(O312="","",O312*Ayarlar!$B$2)</f>
        <v>0</v>
      </c>
      <c r="P314" s="39">
        <f>IF(P312="","",P312*Ayarlar!$B$2)</f>
        <v>0</v>
      </c>
      <c r="Q314" s="39">
        <f>IF(Q312="","",Q312*Ayarlar!$B$2)</f>
        <v>0</v>
      </c>
      <c r="R314" s="39">
        <f>IF(R312="","",R312*Ayarlar!$B$2)</f>
        <v>0</v>
      </c>
      <c r="S314" s="39">
        <f>IF(S312="","",S312*Ayarlar!$B$2)</f>
        <v>0</v>
      </c>
      <c r="T314" s="39">
        <f>IF(T312="","",T312*Ayarlar!$B$2)</f>
        <v>0</v>
      </c>
      <c r="U314" s="39">
        <f>IF(U312="","",U312*Ayarlar!$B$2)</f>
        <v>0</v>
      </c>
      <c r="V314" s="39">
        <f>IF(V312="","",V312*Ayarlar!$B$2)</f>
        <v>0</v>
      </c>
      <c r="W314" s="39">
        <f>IF(W312="","",W312*Ayarlar!$B$2)</f>
        <v>0</v>
      </c>
      <c r="X314" s="39">
        <f>IF(X312="","",X312*Ayarlar!$B$2)</f>
        <v>0</v>
      </c>
      <c r="Y314" s="39">
        <f>IF(Y312="","",Y312*Ayarlar!$B$2)</f>
        <v>0</v>
      </c>
      <c r="Z314" s="40">
        <f>IF(Z312="","",Z312*Ayarlar!$B$2)</f>
        <v>0</v>
      </c>
      <c r="AA314" s="38">
        <f>IF(AA312="","",AA312*Ayarlar!$B$2)</f>
        <v>0</v>
      </c>
      <c r="AB314" s="39">
        <f>IF(AB312="","",AB312*Ayarlar!$B$2)</f>
        <v>0</v>
      </c>
      <c r="AC314" s="39">
        <f>IF(AC312="","",AC312*Ayarlar!$B$2)</f>
        <v>0</v>
      </c>
      <c r="AD314" s="39">
        <f>IF(AD312="","",AD312*Ayarlar!$B$2)</f>
        <v>0</v>
      </c>
      <c r="AE314" s="39">
        <f>IF(AE312="","",AE312*Ayarlar!$B$2)</f>
        <v>0</v>
      </c>
      <c r="AF314" s="39">
        <f>IF(AF312="","",AF312*Ayarlar!$B$2)</f>
        <v>0</v>
      </c>
      <c r="AG314" s="39">
        <f>IF(AG312="","",AG312*Ayarlar!$B$2)</f>
        <v>0</v>
      </c>
      <c r="AH314" s="39">
        <f>IF(AH312="","",AH312*Ayarlar!$B$2)</f>
        <v>0</v>
      </c>
      <c r="AI314" s="39">
        <f>IF(AI312="","",AI312*Ayarlar!$B$2)</f>
        <v>0</v>
      </c>
      <c r="AJ314" s="39">
        <f>IF(AJ312="","",AJ312*Ayarlar!$B$2)</f>
        <v>0</v>
      </c>
      <c r="AK314" s="39">
        <f>IF(AK312="","",AK312*Ayarlar!$B$2)</f>
        <v>0</v>
      </c>
      <c r="AL314" s="39">
        <f>IF(AL312="","",AL312*Ayarlar!$B$2)</f>
        <v>0</v>
      </c>
      <c r="AM314" s="51"/>
    </row>
    <row r="315" spans="1:39" ht="15" customHeight="1" x14ac:dyDescent="0.25">
      <c r="A315" s="254"/>
      <c r="B315" s="214"/>
      <c r="C315" s="214"/>
      <c r="D315" s="53" t="s">
        <v>9</v>
      </c>
      <c r="E315" s="38" t="str">
        <f>IF(D302="4/B",IFERROR(E312*Ayarlar!$B$3,""),"")</f>
        <v/>
      </c>
      <c r="F315" s="39" t="str">
        <f>IF(E302="4/B",IFERROR(F312*Ayarlar!$B$3,""),"")</f>
        <v/>
      </c>
      <c r="G315" s="39" t="str">
        <f>IF(F302="4/B",IFERROR(G312*Ayarlar!$B$3,""),"")</f>
        <v/>
      </c>
      <c r="H315" s="39" t="str">
        <f>IF(G302="4/B",IFERROR(H312*Ayarlar!$B$3,""),"")</f>
        <v/>
      </c>
      <c r="I315" s="39" t="str">
        <f>IF(H302="4/B",IFERROR(I312*Ayarlar!$B$3,""),"")</f>
        <v/>
      </c>
      <c r="J315" s="39" t="str">
        <f>IF(I302="4/B",IFERROR(J312*Ayarlar!$B$3,""),"")</f>
        <v/>
      </c>
      <c r="K315" s="39" t="str">
        <f>IF(J302="4/B",IFERROR(K312*Ayarlar!$B$3,""),"")</f>
        <v/>
      </c>
      <c r="L315" s="39" t="str">
        <f>IF(K302="4/B",IFERROR(L312*Ayarlar!$B$3,""),"")</f>
        <v/>
      </c>
      <c r="M315" s="39" t="str">
        <f>IF(L302="4/B",IFERROR(M312*Ayarlar!$B$3,""),"")</f>
        <v/>
      </c>
      <c r="N315" s="40" t="str">
        <f>IF(M302="4/B",IFERROR(N312*Ayarlar!$B$3,""),"")</f>
        <v/>
      </c>
      <c r="O315" s="39" t="str">
        <f>IF(N302="4/B",IFERROR(O312*Ayarlar!$B$3,""),"")</f>
        <v/>
      </c>
      <c r="P315" s="39" t="str">
        <f>IF(O302="4/B",IFERROR(P312*Ayarlar!$B$3,""),"")</f>
        <v/>
      </c>
      <c r="Q315" s="39" t="str">
        <f>IF(P302="4/B",IFERROR(Q312*Ayarlar!$B$3,""),"")</f>
        <v/>
      </c>
      <c r="R315" s="39" t="str">
        <f>IF(Q302="4/B",IFERROR(R312*Ayarlar!$B$3,""),"")</f>
        <v/>
      </c>
      <c r="S315" s="39" t="str">
        <f>IF(R302="4/B",IFERROR(S312*Ayarlar!$B$3,""),"")</f>
        <v/>
      </c>
      <c r="T315" s="39" t="str">
        <f>IF(S302="4/B",IFERROR(T312*Ayarlar!$B$3,""),"")</f>
        <v/>
      </c>
      <c r="U315" s="39" t="str">
        <f>IF(T302="4/B",IFERROR(U312*Ayarlar!$B$3,""),"")</f>
        <v/>
      </c>
      <c r="V315" s="39" t="str">
        <f>IF(U302="4/B",IFERROR(V312*Ayarlar!$B$3,""),"")</f>
        <v/>
      </c>
      <c r="W315" s="39" t="str">
        <f>IF(V302="4/B",IFERROR(W312*Ayarlar!$B$3,""),"")</f>
        <v/>
      </c>
      <c r="X315" s="39" t="str">
        <f>IF(W302="4/B",IFERROR(X312*Ayarlar!$B$3,""),"")</f>
        <v/>
      </c>
      <c r="Y315" s="39" t="str">
        <f>IF(X302="4/B",IFERROR(Y312*Ayarlar!$B$3,""),"")</f>
        <v/>
      </c>
      <c r="Z315" s="39" t="str">
        <f>IF(Y302="4/B",IFERROR(Z312*Ayarlar!$B$3,""),"")</f>
        <v/>
      </c>
      <c r="AA315" s="39" t="str">
        <f>IF(Z302="4/B",IFERROR(AA312*Ayarlar!$B$3,""),"")</f>
        <v/>
      </c>
      <c r="AB315" s="39" t="str">
        <f>IF(AA302="4/B",IFERROR(AB312*Ayarlar!$B$3,""),"")</f>
        <v/>
      </c>
      <c r="AC315" s="39" t="str">
        <f>IF(AB302="4/B",IFERROR(AC312*Ayarlar!$B$3,""),"")</f>
        <v/>
      </c>
      <c r="AD315" s="39" t="str">
        <f>IF(AC302="4/B",IFERROR(AD312*Ayarlar!$B$3,""),"")</f>
        <v/>
      </c>
      <c r="AE315" s="39" t="str">
        <f>IF(AD302="4/B",IFERROR(AE312*Ayarlar!$B$3,""),"")</f>
        <v/>
      </c>
      <c r="AF315" s="39" t="str">
        <f>IF(AE302="4/B",IFERROR(AF312*Ayarlar!$B$3,""),"")</f>
        <v/>
      </c>
      <c r="AG315" s="39" t="str">
        <f>IF(AF302="4/B",IFERROR(AG312*Ayarlar!$B$3,""),"")</f>
        <v/>
      </c>
      <c r="AH315" s="39" t="str">
        <f>IF(AG302="4/B",IFERROR(AH312*Ayarlar!$B$3,""),"")</f>
        <v/>
      </c>
      <c r="AI315" s="39" t="str">
        <f>IF(AH302="4/B",IFERROR(AI312*Ayarlar!$B$3,""),"")</f>
        <v/>
      </c>
      <c r="AJ315" s="39" t="str">
        <f>IF(AI302="4/B",IFERROR(AJ312*Ayarlar!$B$3,""),"")</f>
        <v/>
      </c>
      <c r="AK315" s="39" t="str">
        <f>IF(AJ302="4/B",IFERROR(AK312*Ayarlar!$B$3,""),"")</f>
        <v/>
      </c>
      <c r="AL315" s="39" t="str">
        <f>IF(AK302="4/B",IFERROR(AL312*Ayarlar!$B$3,""),"")</f>
        <v/>
      </c>
      <c r="AM315" s="51"/>
    </row>
    <row r="316" spans="1:39" ht="15" customHeight="1" x14ac:dyDescent="0.25">
      <c r="A316" s="254"/>
      <c r="B316" s="214"/>
      <c r="C316" s="214"/>
      <c r="D316" s="53" t="s">
        <v>19</v>
      </c>
      <c r="E316" s="38">
        <f t="shared" ref="E316:AL316" si="595">IF(E312="","",E312-E313-E314)</f>
        <v>0</v>
      </c>
      <c r="F316" s="39">
        <f t="shared" si="595"/>
        <v>0</v>
      </c>
      <c r="G316" s="39">
        <f t="shared" si="595"/>
        <v>0</v>
      </c>
      <c r="H316" s="39">
        <f t="shared" si="595"/>
        <v>0</v>
      </c>
      <c r="I316" s="39">
        <f t="shared" si="595"/>
        <v>0</v>
      </c>
      <c r="J316" s="39">
        <f t="shared" si="595"/>
        <v>0</v>
      </c>
      <c r="K316" s="39">
        <f t="shared" si="595"/>
        <v>0</v>
      </c>
      <c r="L316" s="39">
        <f t="shared" si="595"/>
        <v>0</v>
      </c>
      <c r="M316" s="39">
        <f t="shared" si="595"/>
        <v>0</v>
      </c>
      <c r="N316" s="40">
        <f t="shared" si="595"/>
        <v>0</v>
      </c>
      <c r="O316" s="39">
        <f t="shared" si="595"/>
        <v>0</v>
      </c>
      <c r="P316" s="39">
        <f t="shared" si="595"/>
        <v>0</v>
      </c>
      <c r="Q316" s="39">
        <f t="shared" si="595"/>
        <v>0</v>
      </c>
      <c r="R316" s="39">
        <f t="shared" si="595"/>
        <v>0</v>
      </c>
      <c r="S316" s="39">
        <f t="shared" si="595"/>
        <v>0</v>
      </c>
      <c r="T316" s="39">
        <f t="shared" si="595"/>
        <v>0</v>
      </c>
      <c r="U316" s="39">
        <f t="shared" si="595"/>
        <v>0</v>
      </c>
      <c r="V316" s="39">
        <f t="shared" si="595"/>
        <v>0</v>
      </c>
      <c r="W316" s="39">
        <f t="shared" si="595"/>
        <v>0</v>
      </c>
      <c r="X316" s="39">
        <f t="shared" si="595"/>
        <v>0</v>
      </c>
      <c r="Y316" s="39">
        <f t="shared" si="595"/>
        <v>0</v>
      </c>
      <c r="Z316" s="40">
        <f t="shared" si="595"/>
        <v>0</v>
      </c>
      <c r="AA316" s="38">
        <f t="shared" si="595"/>
        <v>0</v>
      </c>
      <c r="AB316" s="39">
        <f t="shared" si="595"/>
        <v>0</v>
      </c>
      <c r="AC316" s="39">
        <f t="shared" si="595"/>
        <v>0</v>
      </c>
      <c r="AD316" s="39">
        <f t="shared" si="595"/>
        <v>0</v>
      </c>
      <c r="AE316" s="39">
        <f t="shared" si="595"/>
        <v>0</v>
      </c>
      <c r="AF316" s="39">
        <f t="shared" si="595"/>
        <v>0</v>
      </c>
      <c r="AG316" s="39">
        <f t="shared" si="595"/>
        <v>0</v>
      </c>
      <c r="AH316" s="39">
        <f t="shared" si="595"/>
        <v>0</v>
      </c>
      <c r="AI316" s="39">
        <f t="shared" si="595"/>
        <v>0</v>
      </c>
      <c r="AJ316" s="39">
        <f t="shared" si="595"/>
        <v>0</v>
      </c>
      <c r="AK316" s="39">
        <f t="shared" si="595"/>
        <v>0</v>
      </c>
      <c r="AL316" s="39">
        <f t="shared" si="595"/>
        <v>0</v>
      </c>
      <c r="AM316" s="51"/>
    </row>
    <row r="317" spans="1:39" ht="15" customHeight="1" x14ac:dyDescent="0.25">
      <c r="A317" s="254"/>
      <c r="B317" s="214"/>
      <c r="C317" s="214"/>
      <c r="D317" s="53" t="s">
        <v>10</v>
      </c>
      <c r="E317" s="41">
        <f ca="1">IF(E309="","",Ayarlar!$B$1)</f>
        <v>46142</v>
      </c>
      <c r="F317" s="42">
        <f ca="1">IF(F309="","",Ayarlar!$B$1)</f>
        <v>46142</v>
      </c>
      <c r="G317" s="42">
        <f ca="1">IF(G309="","",Ayarlar!$B$1)</f>
        <v>46142</v>
      </c>
      <c r="H317" s="42">
        <f ca="1">IF(H309="","",Ayarlar!$B$1)</f>
        <v>46142</v>
      </c>
      <c r="I317" s="42">
        <f ca="1">IF(I309="","",Ayarlar!$B$1)</f>
        <v>46142</v>
      </c>
      <c r="J317" s="42">
        <f ca="1">IF(J309="","",Ayarlar!$B$1)</f>
        <v>46142</v>
      </c>
      <c r="K317" s="42">
        <f ca="1">IF(K309="","",Ayarlar!$B$1)</f>
        <v>46142</v>
      </c>
      <c r="L317" s="42">
        <f ca="1">IF(L309="","",Ayarlar!$B$1)</f>
        <v>46142</v>
      </c>
      <c r="M317" s="42">
        <f ca="1">IF(M309="","",Ayarlar!$B$1)</f>
        <v>46142</v>
      </c>
      <c r="N317" s="43">
        <f ca="1">IF(N309="","",Ayarlar!$B$1)</f>
        <v>46142</v>
      </c>
      <c r="O317" s="42">
        <f ca="1">IF(O309="","",Ayarlar!$B$1)</f>
        <v>46142</v>
      </c>
      <c r="P317" s="42">
        <f ca="1">IF(P309="","",Ayarlar!$B$1)</f>
        <v>46142</v>
      </c>
      <c r="Q317" s="42">
        <f ca="1">IF(Q309="","",Ayarlar!$B$1)</f>
        <v>46142</v>
      </c>
      <c r="R317" s="42">
        <f ca="1">IF(R309="","",Ayarlar!$B$1)</f>
        <v>46142</v>
      </c>
      <c r="S317" s="42">
        <f ca="1">IF(S309="","",Ayarlar!$B$1)</f>
        <v>46142</v>
      </c>
      <c r="T317" s="42">
        <f ca="1">IF(T309="","",Ayarlar!$B$1)</f>
        <v>46142</v>
      </c>
      <c r="U317" s="42">
        <f ca="1">IF(U309="","",Ayarlar!$B$1)</f>
        <v>46142</v>
      </c>
      <c r="V317" s="42">
        <f ca="1">IF(V309="","",Ayarlar!$B$1)</f>
        <v>46142</v>
      </c>
      <c r="W317" s="42">
        <f ca="1">IF(W309="","",Ayarlar!$B$1)</f>
        <v>46142</v>
      </c>
      <c r="X317" s="42">
        <f ca="1">IF(X309="","",Ayarlar!$B$1)</f>
        <v>46142</v>
      </c>
      <c r="Y317" s="42">
        <f ca="1">IF(Y309="","",Ayarlar!$B$1)</f>
        <v>46142</v>
      </c>
      <c r="Z317" s="43">
        <f ca="1">IF(Z309="","",Ayarlar!$B$1)</f>
        <v>46142</v>
      </c>
      <c r="AA317" s="41">
        <f ca="1">IF(AA309="","",Ayarlar!$B$1)</f>
        <v>46142</v>
      </c>
      <c r="AB317" s="42">
        <f ca="1">IF(AB309="","",Ayarlar!$B$1)</f>
        <v>46142</v>
      </c>
      <c r="AC317" s="42">
        <f ca="1">IF(AC309="","",Ayarlar!$B$1)</f>
        <v>46142</v>
      </c>
      <c r="AD317" s="42">
        <f ca="1">IF(AD309="","",Ayarlar!$B$1)</f>
        <v>46142</v>
      </c>
      <c r="AE317" s="42">
        <f ca="1">IF(AE309="","",Ayarlar!$B$1)</f>
        <v>46142</v>
      </c>
      <c r="AF317" s="42">
        <f ca="1">IF(AF309="","",Ayarlar!$B$1)</f>
        <v>46142</v>
      </c>
      <c r="AG317" s="42">
        <f ca="1">IF(AG309="","",Ayarlar!$B$1)</f>
        <v>46142</v>
      </c>
      <c r="AH317" s="42">
        <f ca="1">IF(AH309="","",Ayarlar!$B$1)</f>
        <v>46142</v>
      </c>
      <c r="AI317" s="42">
        <f ca="1">IF(AI309="","",Ayarlar!$B$1)</f>
        <v>46142</v>
      </c>
      <c r="AJ317" s="42">
        <f ca="1">IF(AJ309="","",Ayarlar!$B$1)</f>
        <v>46142</v>
      </c>
      <c r="AK317" s="42">
        <f ca="1">IF(AK309="","",Ayarlar!$B$1)</f>
        <v>46142</v>
      </c>
      <c r="AL317" s="42">
        <f ca="1">IF(AL309="","",Ayarlar!$B$1)</f>
        <v>46142</v>
      </c>
      <c r="AM317" s="51"/>
    </row>
    <row r="318" spans="1:39" ht="15" customHeight="1" x14ac:dyDescent="0.25">
      <c r="A318" s="254"/>
      <c r="B318" s="214"/>
      <c r="C318" s="214"/>
      <c r="D318" s="53" t="s">
        <v>11</v>
      </c>
      <c r="E318" s="41">
        <f t="shared" ref="E318:AL318" si="596">IF(E309="","",EOMONTH(E309,0))</f>
        <v>45016</v>
      </c>
      <c r="F318" s="42">
        <f t="shared" si="596"/>
        <v>45046</v>
      </c>
      <c r="G318" s="42">
        <f t="shared" si="596"/>
        <v>45077</v>
      </c>
      <c r="H318" s="42">
        <f t="shared" si="596"/>
        <v>45107</v>
      </c>
      <c r="I318" s="42">
        <f t="shared" si="596"/>
        <v>45138</v>
      </c>
      <c r="J318" s="42">
        <f t="shared" si="596"/>
        <v>45169</v>
      </c>
      <c r="K318" s="42">
        <f t="shared" si="596"/>
        <v>45199</v>
      </c>
      <c r="L318" s="42">
        <f t="shared" si="596"/>
        <v>45230</v>
      </c>
      <c r="M318" s="42">
        <f t="shared" si="596"/>
        <v>45260</v>
      </c>
      <c r="N318" s="43">
        <f t="shared" si="596"/>
        <v>45291</v>
      </c>
      <c r="O318" s="42">
        <f t="shared" si="596"/>
        <v>45322</v>
      </c>
      <c r="P318" s="42">
        <f t="shared" si="596"/>
        <v>45351</v>
      </c>
      <c r="Q318" s="42">
        <f t="shared" si="596"/>
        <v>45382</v>
      </c>
      <c r="R318" s="42">
        <f t="shared" si="596"/>
        <v>45412</v>
      </c>
      <c r="S318" s="42">
        <f t="shared" si="596"/>
        <v>45443</v>
      </c>
      <c r="T318" s="42">
        <f t="shared" si="596"/>
        <v>45473</v>
      </c>
      <c r="U318" s="42">
        <f t="shared" si="596"/>
        <v>45504</v>
      </c>
      <c r="V318" s="42">
        <f t="shared" si="596"/>
        <v>45535</v>
      </c>
      <c r="W318" s="42">
        <f t="shared" si="596"/>
        <v>45565</v>
      </c>
      <c r="X318" s="42">
        <f t="shared" si="596"/>
        <v>45596</v>
      </c>
      <c r="Y318" s="42">
        <f t="shared" si="596"/>
        <v>45626</v>
      </c>
      <c r="Z318" s="43">
        <f t="shared" si="596"/>
        <v>45657</v>
      </c>
      <c r="AA318" s="41">
        <f t="shared" si="596"/>
        <v>45688</v>
      </c>
      <c r="AB318" s="42">
        <f t="shared" si="596"/>
        <v>45716</v>
      </c>
      <c r="AC318" s="42">
        <f t="shared" si="596"/>
        <v>45747</v>
      </c>
      <c r="AD318" s="42">
        <f t="shared" si="596"/>
        <v>45777</v>
      </c>
      <c r="AE318" s="42">
        <f t="shared" si="596"/>
        <v>45808</v>
      </c>
      <c r="AF318" s="42">
        <f t="shared" si="596"/>
        <v>45838</v>
      </c>
      <c r="AG318" s="42">
        <f t="shared" si="596"/>
        <v>45869</v>
      </c>
      <c r="AH318" s="42">
        <f t="shared" si="596"/>
        <v>45900</v>
      </c>
      <c r="AI318" s="42">
        <f t="shared" si="596"/>
        <v>45930</v>
      </c>
      <c r="AJ318" s="42">
        <f t="shared" si="596"/>
        <v>45961</v>
      </c>
      <c r="AK318" s="42">
        <f t="shared" si="596"/>
        <v>45991</v>
      </c>
      <c r="AL318" s="42">
        <f t="shared" si="596"/>
        <v>46022</v>
      </c>
      <c r="AM318" s="51"/>
    </row>
    <row r="319" spans="1:39" ht="15" customHeight="1" x14ac:dyDescent="0.25">
      <c r="A319" s="254"/>
      <c r="B319" s="214"/>
      <c r="C319" s="214"/>
      <c r="D319" s="53" t="s">
        <v>12</v>
      </c>
      <c r="E319" s="44">
        <f t="shared" ref="E319:AL319" ca="1" si="597">IF(E317="","",MAX(0,MIN(E317,DATE(2024,6,1)) - E318))</f>
        <v>428</v>
      </c>
      <c r="F319">
        <f t="shared" ca="1" si="597"/>
        <v>398</v>
      </c>
      <c r="G319">
        <f t="shared" ca="1" si="597"/>
        <v>367</v>
      </c>
      <c r="H319">
        <f t="shared" ca="1" si="597"/>
        <v>337</v>
      </c>
      <c r="I319">
        <f t="shared" ca="1" si="597"/>
        <v>306</v>
      </c>
      <c r="J319">
        <f t="shared" ca="1" si="597"/>
        <v>275</v>
      </c>
      <c r="K319">
        <f t="shared" ca="1" si="597"/>
        <v>245</v>
      </c>
      <c r="L319">
        <f t="shared" ca="1" si="597"/>
        <v>214</v>
      </c>
      <c r="M319">
        <f t="shared" ca="1" si="597"/>
        <v>184</v>
      </c>
      <c r="N319" s="45">
        <f t="shared" ca="1" si="597"/>
        <v>153</v>
      </c>
      <c r="O319">
        <f t="shared" ca="1" si="597"/>
        <v>122</v>
      </c>
      <c r="P319">
        <f t="shared" ca="1" si="597"/>
        <v>93</v>
      </c>
      <c r="Q319">
        <f t="shared" ca="1" si="597"/>
        <v>62</v>
      </c>
      <c r="R319">
        <f t="shared" ca="1" si="597"/>
        <v>32</v>
      </c>
      <c r="S319">
        <f t="shared" ca="1" si="597"/>
        <v>1</v>
      </c>
      <c r="T319">
        <f t="shared" ca="1" si="597"/>
        <v>0</v>
      </c>
      <c r="U319">
        <f t="shared" ca="1" si="597"/>
        <v>0</v>
      </c>
      <c r="V319">
        <f t="shared" ca="1" si="597"/>
        <v>0</v>
      </c>
      <c r="W319">
        <f t="shared" ca="1" si="597"/>
        <v>0</v>
      </c>
      <c r="X319">
        <f t="shared" ca="1" si="597"/>
        <v>0</v>
      </c>
      <c r="Y319">
        <f t="shared" ca="1" si="597"/>
        <v>0</v>
      </c>
      <c r="Z319" s="45">
        <f t="shared" ca="1" si="597"/>
        <v>0</v>
      </c>
      <c r="AA319" s="44">
        <f t="shared" ca="1" si="597"/>
        <v>0</v>
      </c>
      <c r="AB319">
        <f t="shared" ca="1" si="597"/>
        <v>0</v>
      </c>
      <c r="AC319">
        <f t="shared" ca="1" si="597"/>
        <v>0</v>
      </c>
      <c r="AD319">
        <f t="shared" ca="1" si="597"/>
        <v>0</v>
      </c>
      <c r="AE319">
        <f t="shared" ca="1" si="597"/>
        <v>0</v>
      </c>
      <c r="AF319">
        <f t="shared" ca="1" si="597"/>
        <v>0</v>
      </c>
      <c r="AG319">
        <f t="shared" ca="1" si="597"/>
        <v>0</v>
      </c>
      <c r="AH319">
        <f t="shared" ca="1" si="597"/>
        <v>0</v>
      </c>
      <c r="AI319">
        <f t="shared" ca="1" si="597"/>
        <v>0</v>
      </c>
      <c r="AJ319">
        <f t="shared" ca="1" si="597"/>
        <v>0</v>
      </c>
      <c r="AK319">
        <f t="shared" ca="1" si="597"/>
        <v>0</v>
      </c>
      <c r="AL319">
        <f t="shared" ca="1" si="597"/>
        <v>0</v>
      </c>
      <c r="AM319" s="51"/>
    </row>
    <row r="320" spans="1:39" ht="15" customHeight="1" x14ac:dyDescent="0.25">
      <c r="A320" s="254"/>
      <c r="B320" s="214"/>
      <c r="C320" s="214"/>
      <c r="D320" s="53" t="s">
        <v>13</v>
      </c>
      <c r="E320" s="44">
        <f t="shared" ref="E320:AL320" ca="1" si="598">IF(E317="","",MAX(0,E317 - MAX(E318,DATE(2024,6,1))))</f>
        <v>698</v>
      </c>
      <c r="F320">
        <f t="shared" ca="1" si="598"/>
        <v>698</v>
      </c>
      <c r="G320">
        <f t="shared" ca="1" si="598"/>
        <v>698</v>
      </c>
      <c r="H320">
        <f t="shared" ca="1" si="598"/>
        <v>698</v>
      </c>
      <c r="I320">
        <f t="shared" ca="1" si="598"/>
        <v>698</v>
      </c>
      <c r="J320">
        <f t="shared" ca="1" si="598"/>
        <v>698</v>
      </c>
      <c r="K320">
        <f t="shared" ca="1" si="598"/>
        <v>698</v>
      </c>
      <c r="L320">
        <f t="shared" ca="1" si="598"/>
        <v>698</v>
      </c>
      <c r="M320">
        <f t="shared" ca="1" si="598"/>
        <v>698</v>
      </c>
      <c r="N320" s="45">
        <f t="shared" ca="1" si="598"/>
        <v>698</v>
      </c>
      <c r="O320">
        <f t="shared" ca="1" si="598"/>
        <v>698</v>
      </c>
      <c r="P320">
        <f t="shared" ca="1" si="598"/>
        <v>698</v>
      </c>
      <c r="Q320">
        <f t="shared" ca="1" si="598"/>
        <v>698</v>
      </c>
      <c r="R320">
        <f t="shared" ca="1" si="598"/>
        <v>698</v>
      </c>
      <c r="S320">
        <f t="shared" ca="1" si="598"/>
        <v>698</v>
      </c>
      <c r="T320">
        <f t="shared" ca="1" si="598"/>
        <v>669</v>
      </c>
      <c r="U320">
        <f t="shared" ca="1" si="598"/>
        <v>638</v>
      </c>
      <c r="V320">
        <f t="shared" ca="1" si="598"/>
        <v>607</v>
      </c>
      <c r="W320">
        <f t="shared" ca="1" si="598"/>
        <v>577</v>
      </c>
      <c r="X320">
        <f t="shared" ca="1" si="598"/>
        <v>546</v>
      </c>
      <c r="Y320">
        <f t="shared" ca="1" si="598"/>
        <v>516</v>
      </c>
      <c r="Z320" s="45">
        <f t="shared" ca="1" si="598"/>
        <v>485</v>
      </c>
      <c r="AA320" s="44">
        <f t="shared" ca="1" si="598"/>
        <v>454</v>
      </c>
      <c r="AB320">
        <f t="shared" ca="1" si="598"/>
        <v>426</v>
      </c>
      <c r="AC320">
        <f t="shared" ca="1" si="598"/>
        <v>395</v>
      </c>
      <c r="AD320">
        <f t="shared" ca="1" si="598"/>
        <v>365</v>
      </c>
      <c r="AE320">
        <f t="shared" ca="1" si="598"/>
        <v>334</v>
      </c>
      <c r="AF320">
        <f t="shared" ca="1" si="598"/>
        <v>304</v>
      </c>
      <c r="AG320">
        <f t="shared" ca="1" si="598"/>
        <v>273</v>
      </c>
      <c r="AH320">
        <f t="shared" ca="1" si="598"/>
        <v>242</v>
      </c>
      <c r="AI320">
        <f t="shared" ca="1" si="598"/>
        <v>212</v>
      </c>
      <c r="AJ320">
        <f t="shared" ca="1" si="598"/>
        <v>181</v>
      </c>
      <c r="AK320">
        <f t="shared" ca="1" si="598"/>
        <v>151</v>
      </c>
      <c r="AL320">
        <f t="shared" ca="1" si="598"/>
        <v>120</v>
      </c>
      <c r="AM320" s="51"/>
    </row>
    <row r="321" spans="1:39" ht="15" customHeight="1" x14ac:dyDescent="0.25">
      <c r="A321" s="254"/>
      <c r="B321" s="214"/>
      <c r="C321" s="214"/>
      <c r="D321" s="53" t="s">
        <v>14</v>
      </c>
      <c r="E321" s="46">
        <f t="shared" ref="E321:AL321" ca="1" si="599">IF(E317="","",0.09*E319/365+0.24*E320/365)</f>
        <v>0.56449315068493144</v>
      </c>
      <c r="F321" s="47">
        <f t="shared" ca="1" si="599"/>
        <v>0.55709589041095886</v>
      </c>
      <c r="G321" s="47">
        <f t="shared" ca="1" si="599"/>
        <v>0.54945205479452053</v>
      </c>
      <c r="H321" s="47">
        <f t="shared" ca="1" si="599"/>
        <v>0.54205479452054794</v>
      </c>
      <c r="I321" s="47">
        <f t="shared" ca="1" si="599"/>
        <v>0.5344109589041095</v>
      </c>
      <c r="J321" s="47">
        <f t="shared" ca="1" si="599"/>
        <v>0.52676712328767117</v>
      </c>
      <c r="K321" s="47">
        <f t="shared" ca="1" si="599"/>
        <v>0.51936986301369858</v>
      </c>
      <c r="L321" s="47">
        <f t="shared" ca="1" si="599"/>
        <v>0.51172602739726025</v>
      </c>
      <c r="M321" s="47">
        <f t="shared" ca="1" si="599"/>
        <v>0.50432876712328767</v>
      </c>
      <c r="N321" s="48">
        <f t="shared" ca="1" si="599"/>
        <v>0.49668493150684928</v>
      </c>
      <c r="O321" s="47">
        <f t="shared" ca="1" si="599"/>
        <v>0.48904109589041095</v>
      </c>
      <c r="P321" s="47">
        <f t="shared" ca="1" si="599"/>
        <v>0.48189041095890406</v>
      </c>
      <c r="Q321" s="47">
        <f t="shared" ca="1" si="599"/>
        <v>0.47424657534246573</v>
      </c>
      <c r="R321" s="47">
        <f t="shared" ca="1" si="599"/>
        <v>0.46684931506849314</v>
      </c>
      <c r="S321" s="47">
        <f t="shared" ca="1" si="599"/>
        <v>0.45920547945205475</v>
      </c>
      <c r="T321" s="47">
        <f t="shared" ca="1" si="599"/>
        <v>0.43989041095890413</v>
      </c>
      <c r="U321" s="47">
        <f t="shared" ca="1" si="599"/>
        <v>0.41950684931506849</v>
      </c>
      <c r="V321" s="47">
        <f t="shared" ca="1" si="599"/>
        <v>0.3991232876712329</v>
      </c>
      <c r="W321" s="47">
        <f t="shared" ca="1" si="599"/>
        <v>0.37939726027397258</v>
      </c>
      <c r="X321" s="47">
        <f t="shared" ca="1" si="599"/>
        <v>0.35901369863013699</v>
      </c>
      <c r="Y321" s="47">
        <f t="shared" ca="1" si="599"/>
        <v>0.33928767123287668</v>
      </c>
      <c r="Z321" s="48">
        <f t="shared" ca="1" si="599"/>
        <v>0.31890410958904108</v>
      </c>
      <c r="AA321" s="46">
        <f t="shared" ca="1" si="599"/>
        <v>0.29852054794520544</v>
      </c>
      <c r="AB321" s="47">
        <f t="shared" ca="1" si="599"/>
        <v>0.2801095890410959</v>
      </c>
      <c r="AC321" s="47">
        <f t="shared" ca="1" si="599"/>
        <v>0.25972602739726025</v>
      </c>
      <c r="AD321" s="47">
        <f t="shared" ca="1" si="599"/>
        <v>0.24</v>
      </c>
      <c r="AE321" s="47">
        <f t="shared" ca="1" si="599"/>
        <v>0.21961643835616437</v>
      </c>
      <c r="AF321" s="47">
        <f t="shared" ca="1" si="599"/>
        <v>0.19989041095890409</v>
      </c>
      <c r="AG321" s="47">
        <f t="shared" ca="1" si="599"/>
        <v>0.1795068493150685</v>
      </c>
      <c r="AH321" s="47">
        <f t="shared" ca="1" si="599"/>
        <v>0.15912328767123288</v>
      </c>
      <c r="AI321" s="47">
        <f t="shared" ca="1" si="599"/>
        <v>0.13939726027397259</v>
      </c>
      <c r="AJ321" s="47">
        <f t="shared" ca="1" si="599"/>
        <v>0.11901369863013699</v>
      </c>
      <c r="AK321" s="47">
        <f t="shared" ca="1" si="599"/>
        <v>9.9287671232876712E-2</v>
      </c>
      <c r="AL321" s="47">
        <f t="shared" ca="1" si="599"/>
        <v>7.8904109589041094E-2</v>
      </c>
      <c r="AM321" s="51"/>
    </row>
    <row r="322" spans="1:39" ht="15" customHeight="1" x14ac:dyDescent="0.25">
      <c r="A322" s="254"/>
      <c r="B322" s="214"/>
      <c r="C322" s="214"/>
      <c r="D322" s="53" t="s">
        <v>21</v>
      </c>
      <c r="E322" s="38">
        <f ca="1">IF(E$316="","",E316*E321)</f>
        <v>0</v>
      </c>
      <c r="F322" s="38">
        <f t="shared" ref="F322:AM322" ca="1" si="600">IF(F$316="","",F316*F321)</f>
        <v>0</v>
      </c>
      <c r="G322" s="38">
        <f t="shared" ca="1" si="600"/>
        <v>0</v>
      </c>
      <c r="H322" s="38">
        <f t="shared" ca="1" si="600"/>
        <v>0</v>
      </c>
      <c r="I322" s="38">
        <f t="shared" ca="1" si="600"/>
        <v>0</v>
      </c>
      <c r="J322" s="38">
        <f t="shared" ca="1" si="600"/>
        <v>0</v>
      </c>
      <c r="K322" s="38">
        <f t="shared" ca="1" si="600"/>
        <v>0</v>
      </c>
      <c r="L322" s="38">
        <f t="shared" ca="1" si="600"/>
        <v>0</v>
      </c>
      <c r="M322" s="38">
        <f t="shared" ca="1" si="600"/>
        <v>0</v>
      </c>
      <c r="N322" s="38">
        <f t="shared" ca="1" si="600"/>
        <v>0</v>
      </c>
      <c r="O322" s="38">
        <f t="shared" ca="1" si="600"/>
        <v>0</v>
      </c>
      <c r="P322" s="38">
        <f t="shared" ca="1" si="600"/>
        <v>0</v>
      </c>
      <c r="Q322" s="38">
        <f t="shared" ca="1" si="600"/>
        <v>0</v>
      </c>
      <c r="R322" s="38">
        <f t="shared" ca="1" si="600"/>
        <v>0</v>
      </c>
      <c r="S322" s="38">
        <f t="shared" ca="1" si="600"/>
        <v>0</v>
      </c>
      <c r="T322" s="38">
        <f t="shared" ca="1" si="600"/>
        <v>0</v>
      </c>
      <c r="U322" s="38">
        <f t="shared" ca="1" si="600"/>
        <v>0</v>
      </c>
      <c r="V322" s="38">
        <f t="shared" ca="1" si="600"/>
        <v>0</v>
      </c>
      <c r="W322" s="38">
        <f t="shared" ca="1" si="600"/>
        <v>0</v>
      </c>
      <c r="X322" s="38">
        <f t="shared" ca="1" si="600"/>
        <v>0</v>
      </c>
      <c r="Y322" s="38">
        <f t="shared" ca="1" si="600"/>
        <v>0</v>
      </c>
      <c r="Z322" s="38">
        <f t="shared" ca="1" si="600"/>
        <v>0</v>
      </c>
      <c r="AA322" s="38">
        <f t="shared" ca="1" si="600"/>
        <v>0</v>
      </c>
      <c r="AB322" s="38">
        <f t="shared" ca="1" si="600"/>
        <v>0</v>
      </c>
      <c r="AC322" s="38">
        <f t="shared" ca="1" si="600"/>
        <v>0</v>
      </c>
      <c r="AD322" s="38">
        <f t="shared" ca="1" si="600"/>
        <v>0</v>
      </c>
      <c r="AE322" s="38">
        <f t="shared" ca="1" si="600"/>
        <v>0</v>
      </c>
      <c r="AF322" s="38">
        <f t="shared" ca="1" si="600"/>
        <v>0</v>
      </c>
      <c r="AG322" s="38">
        <f t="shared" ca="1" si="600"/>
        <v>0</v>
      </c>
      <c r="AH322" s="38">
        <f t="shared" ca="1" si="600"/>
        <v>0</v>
      </c>
      <c r="AI322" s="38">
        <f t="shared" ca="1" si="600"/>
        <v>0</v>
      </c>
      <c r="AJ322" s="38">
        <f t="shared" ca="1" si="600"/>
        <v>0</v>
      </c>
      <c r="AK322" s="38">
        <f t="shared" ca="1" si="600"/>
        <v>0</v>
      </c>
      <c r="AL322" s="38">
        <f t="shared" ca="1" si="600"/>
        <v>0</v>
      </c>
      <c r="AM322" s="38" t="str">
        <f t="shared" si="600"/>
        <v/>
      </c>
    </row>
    <row r="323" spans="1:39" ht="15" customHeight="1" x14ac:dyDescent="0.25">
      <c r="A323" s="254"/>
      <c r="B323" s="214"/>
      <c r="C323" s="214"/>
      <c r="D323" s="53" t="s">
        <v>15</v>
      </c>
      <c r="E323" s="38">
        <f ca="1">IF(E312="","",E312+E322)</f>
        <v>0</v>
      </c>
      <c r="F323" s="39">
        <f ca="1">IF(F312="","",F312+F322)</f>
        <v>0</v>
      </c>
      <c r="G323" s="39">
        <f ca="1">IF(G312="","",G312+G322)</f>
        <v>0</v>
      </c>
      <c r="H323" s="39">
        <f t="shared" ref="H323" ca="1" si="601">IF(H312="","",H312+H322)</f>
        <v>0</v>
      </c>
      <c r="I323" s="39">
        <f t="shared" ref="I323" ca="1" si="602">IF(I312="","",I312+I322)</f>
        <v>0</v>
      </c>
      <c r="J323" s="39">
        <f t="shared" ref="J323" ca="1" si="603">IF(J312="","",J312+J322)</f>
        <v>0</v>
      </c>
      <c r="K323" s="39">
        <f t="shared" ref="K323" ca="1" si="604">IF(K312="","",K312+K322)</f>
        <v>0</v>
      </c>
      <c r="L323" s="39">
        <f t="shared" ref="L323" ca="1" si="605">IF(L312="","",L312+L322)</f>
        <v>0</v>
      </c>
      <c r="M323" s="39">
        <f t="shared" ref="M323" ca="1" si="606">IF(M312="","",M312+M322)</f>
        <v>0</v>
      </c>
      <c r="N323" s="40">
        <f t="shared" ref="N323" ca="1" si="607">IF(N312="","",N312+N322)</f>
        <v>0</v>
      </c>
      <c r="O323" s="39">
        <f t="shared" ref="O323" ca="1" si="608">IF(O312="","",O312+O322)</f>
        <v>0</v>
      </c>
      <c r="P323" s="39">
        <f t="shared" ref="P323" ca="1" si="609">IF(P312="","",P312+P322)</f>
        <v>0</v>
      </c>
      <c r="Q323" s="39">
        <f t="shared" ref="Q323" ca="1" si="610">IF(Q312="","",Q312+Q322)</f>
        <v>0</v>
      </c>
      <c r="R323" s="39">
        <f t="shared" ref="R323" ca="1" si="611">IF(R312="","",R312+R322)</f>
        <v>0</v>
      </c>
      <c r="S323" s="39">
        <f t="shared" ref="S323" ca="1" si="612">IF(S312="","",S312+S322)</f>
        <v>0</v>
      </c>
      <c r="T323" s="39">
        <f t="shared" ref="T323" ca="1" si="613">IF(T312="","",T312+T322)</f>
        <v>0</v>
      </c>
      <c r="U323" s="39">
        <f t="shared" ref="U323" ca="1" si="614">IF(U312="","",U312+U322)</f>
        <v>0</v>
      </c>
      <c r="V323" s="39">
        <f t="shared" ref="V323" ca="1" si="615">IF(V312="","",V312+V322)</f>
        <v>0</v>
      </c>
      <c r="W323" s="39">
        <f t="shared" ref="W323" ca="1" si="616">IF(W312="","",W312+W322)</f>
        <v>0</v>
      </c>
      <c r="X323" s="39">
        <f t="shared" ref="X323" ca="1" si="617">IF(X312="","",X312+X322)</f>
        <v>0</v>
      </c>
      <c r="Y323" s="39">
        <f t="shared" ref="Y323" ca="1" si="618">IF(Y312="","",Y312+Y322)</f>
        <v>0</v>
      </c>
      <c r="Z323" s="40">
        <f t="shared" ref="Z323" ca="1" si="619">IF(Z312="","",Z312+Z322)</f>
        <v>0</v>
      </c>
      <c r="AA323" s="38">
        <f t="shared" ref="AA323" ca="1" si="620">IF(AA312="","",AA312+AA322)</f>
        <v>0</v>
      </c>
      <c r="AB323" s="39">
        <f t="shared" ref="AB323" ca="1" si="621">IF(AB312="","",AB312+AB322)</f>
        <v>0</v>
      </c>
      <c r="AC323" s="39">
        <f t="shared" ref="AC323" ca="1" si="622">IF(AC312="","",AC312+AC322)</f>
        <v>0</v>
      </c>
      <c r="AD323" s="39">
        <f t="shared" ref="AD323" ca="1" si="623">IF(AD312="","",AD312+AD322)</f>
        <v>0</v>
      </c>
      <c r="AE323" s="39">
        <f t="shared" ref="AE323" ca="1" si="624">IF(AE312="","",AE312+AE322)</f>
        <v>0</v>
      </c>
      <c r="AF323" s="39">
        <f t="shared" ref="AF323" ca="1" si="625">IF(AF312="","",AF312+AF322)</f>
        <v>0</v>
      </c>
      <c r="AG323" s="39">
        <f t="shared" ref="AG323" ca="1" si="626">IF(AG312="","",AG312+AG322)</f>
        <v>0</v>
      </c>
      <c r="AH323" s="39">
        <f t="shared" ref="AH323" ca="1" si="627">IF(AH312="","",AH312+AH322)</f>
        <v>0</v>
      </c>
      <c r="AI323" s="39">
        <f t="shared" ref="AI323" ca="1" si="628">IF(AI312="","",AI312+AI322)</f>
        <v>0</v>
      </c>
      <c r="AJ323" s="39">
        <f t="shared" ref="AJ323" ca="1" si="629">IF(AJ312="","",AJ312+AJ322)</f>
        <v>0</v>
      </c>
      <c r="AK323" s="39">
        <f t="shared" ref="AK323" ca="1" si="630">IF(AK312="","",AK312+AK322)</f>
        <v>0</v>
      </c>
      <c r="AL323" s="39">
        <f t="shared" ref="AL323" ca="1" si="631">IF(AL312="","",AL312+AL322)</f>
        <v>0</v>
      </c>
      <c r="AM323" s="51"/>
    </row>
    <row r="324" spans="1:39" ht="15" customHeight="1" x14ac:dyDescent="0.25">
      <c r="A324" s="254"/>
      <c r="B324" s="214"/>
      <c r="C324" s="214"/>
      <c r="D324" s="53" t="s">
        <v>16</v>
      </c>
      <c r="E324" s="44">
        <f t="shared" ref="E324:AL324" ca="1" si="632">IF(E316="","",E316+E322)</f>
        <v>0</v>
      </c>
      <c r="F324">
        <f t="shared" ca="1" si="632"/>
        <v>0</v>
      </c>
      <c r="G324">
        <f t="shared" ca="1" si="632"/>
        <v>0</v>
      </c>
      <c r="H324">
        <f t="shared" ca="1" si="632"/>
        <v>0</v>
      </c>
      <c r="I324">
        <f t="shared" ca="1" si="632"/>
        <v>0</v>
      </c>
      <c r="J324">
        <f t="shared" ca="1" si="632"/>
        <v>0</v>
      </c>
      <c r="K324">
        <f t="shared" ca="1" si="632"/>
        <v>0</v>
      </c>
      <c r="L324">
        <f t="shared" ca="1" si="632"/>
        <v>0</v>
      </c>
      <c r="M324">
        <f t="shared" ca="1" si="632"/>
        <v>0</v>
      </c>
      <c r="N324" s="45">
        <f t="shared" ca="1" si="632"/>
        <v>0</v>
      </c>
      <c r="O324">
        <f t="shared" ca="1" si="632"/>
        <v>0</v>
      </c>
      <c r="P324">
        <f t="shared" ca="1" si="632"/>
        <v>0</v>
      </c>
      <c r="Q324">
        <f t="shared" ca="1" si="632"/>
        <v>0</v>
      </c>
      <c r="R324">
        <f t="shared" ca="1" si="632"/>
        <v>0</v>
      </c>
      <c r="S324">
        <f t="shared" ca="1" si="632"/>
        <v>0</v>
      </c>
      <c r="T324">
        <f t="shared" ca="1" si="632"/>
        <v>0</v>
      </c>
      <c r="U324">
        <f t="shared" ca="1" si="632"/>
        <v>0</v>
      </c>
      <c r="V324">
        <f t="shared" ca="1" si="632"/>
        <v>0</v>
      </c>
      <c r="W324">
        <f t="shared" ca="1" si="632"/>
        <v>0</v>
      </c>
      <c r="X324">
        <f t="shared" ca="1" si="632"/>
        <v>0</v>
      </c>
      <c r="Y324">
        <f t="shared" ca="1" si="632"/>
        <v>0</v>
      </c>
      <c r="Z324" s="45">
        <f t="shared" ca="1" si="632"/>
        <v>0</v>
      </c>
      <c r="AA324" s="44">
        <f t="shared" ca="1" si="632"/>
        <v>0</v>
      </c>
      <c r="AB324">
        <f t="shared" ca="1" si="632"/>
        <v>0</v>
      </c>
      <c r="AC324">
        <f t="shared" ca="1" si="632"/>
        <v>0</v>
      </c>
      <c r="AD324">
        <f t="shared" ca="1" si="632"/>
        <v>0</v>
      </c>
      <c r="AE324">
        <f t="shared" ca="1" si="632"/>
        <v>0</v>
      </c>
      <c r="AF324">
        <f t="shared" ca="1" si="632"/>
        <v>0</v>
      </c>
      <c r="AG324">
        <f t="shared" ca="1" si="632"/>
        <v>0</v>
      </c>
      <c r="AH324">
        <f t="shared" ca="1" si="632"/>
        <v>0</v>
      </c>
      <c r="AI324">
        <f t="shared" ca="1" si="632"/>
        <v>0</v>
      </c>
      <c r="AJ324">
        <f t="shared" ca="1" si="632"/>
        <v>0</v>
      </c>
      <c r="AK324">
        <f t="shared" ca="1" si="632"/>
        <v>0</v>
      </c>
      <c r="AL324">
        <f t="shared" ca="1" si="632"/>
        <v>0</v>
      </c>
      <c r="AM324" s="51"/>
    </row>
    <row r="325" spans="1:39" ht="15.75" customHeight="1" x14ac:dyDescent="0.25">
      <c r="A325" s="254"/>
      <c r="B325" s="214"/>
      <c r="C325" s="214"/>
      <c r="D325" s="50" t="s">
        <v>8</v>
      </c>
      <c r="E325" s="244">
        <f>SUMIFS(Katsayilar!$C$2:$C$50,Katsayilar!$A$2:$A$50,"&lt;="&amp;DATE(YEAR(E309),MONTH(E309),1),Katsayilar!$B$2:$B$50,"&gt;="&amp;DATE(YEAR(E309),MONTH(E309),1))</f>
        <v>0.43368400000000001</v>
      </c>
      <c r="F325" s="238"/>
      <c r="G325" s="238"/>
      <c r="H325" s="230"/>
      <c r="I325" s="231">
        <f>SUMIFS(Katsayilar!$C$2:$C$50,Katsayilar!$A$2:$A$50,"&lt;="&amp;DATE(YEAR(I309),MONTH(I309),1),Katsayilar!$B$2:$B$50,"&gt;="&amp;DATE(YEAR(I309),MONTH(I309),1))</f>
        <v>0.50979600000000003</v>
      </c>
      <c r="J325" s="238"/>
      <c r="K325" s="238"/>
      <c r="L325" s="238"/>
      <c r="M325" s="238"/>
      <c r="N325" s="239"/>
      <c r="O325" s="244">
        <f>SUMIFS(Katsayilar!$C$2:$C$50,Katsayilar!$A$2:$A$50,"&lt;="&amp;DATE(YEAR(O309),MONTH(O309),1),Katsayilar!$B$2:$B$50,"&gt;="&amp;DATE(YEAR(O309),MONTH(O309),1))</f>
        <v>0.76087099999999996</v>
      </c>
      <c r="P325" s="238"/>
      <c r="Q325" s="238"/>
      <c r="R325" s="238"/>
      <c r="S325" s="238"/>
      <c r="T325" s="230"/>
      <c r="U325" s="231">
        <f>SUMIFS(Katsayilar!$C$2:$C$50,Katsayilar!$A$2:$A$50,"&lt;="&amp;DATE(YEAR(U309),MONTH(U309),1),Katsayilar!$B$2:$B$50,"&gt;="&amp;DATE(YEAR(U309),MONTH(U309),1))</f>
        <v>0.90779600000000005</v>
      </c>
      <c r="V325" s="238"/>
      <c r="W325" s="238"/>
      <c r="X325" s="238"/>
      <c r="Y325" s="238"/>
      <c r="Z325" s="239"/>
      <c r="AA325" s="244">
        <f>SUMIFS(Katsayilar!$C$2:$C$50,Katsayilar!$A$2:$A$50,"&lt;="&amp;DATE(YEAR(AA309),MONTH(AA309),1),Katsayilar!$B$2:$B$50,"&gt;="&amp;DATE(YEAR(AA309),MONTH(AA309),1))</f>
        <v>1.012556</v>
      </c>
      <c r="AB325" s="238"/>
      <c r="AC325" s="238"/>
      <c r="AD325" s="238"/>
      <c r="AE325" s="238"/>
      <c r="AF325" s="230"/>
      <c r="AG325" s="231">
        <f>SUMIFS(Katsayilar!$C$2:$C$50,Katsayilar!$A$2:$A$50,"&lt;="&amp;DATE(YEAR(AG309),MONTH(AG309),1),Katsayilar!$B$2:$B$50,"&gt;="&amp;DATE(YEAR(AG309),MONTH(AG309),1))</f>
        <v>1.1702109999999999</v>
      </c>
      <c r="AH325" s="238"/>
      <c r="AI325" s="238"/>
      <c r="AJ325" s="238"/>
      <c r="AK325" s="238"/>
      <c r="AL325" s="239"/>
      <c r="AM325" s="51"/>
    </row>
    <row r="326" spans="1:39" ht="15.75" customHeight="1" x14ac:dyDescent="0.25">
      <c r="A326" s="254"/>
      <c r="B326" s="214"/>
      <c r="C326" s="214"/>
      <c r="D326" s="50" t="s">
        <v>17</v>
      </c>
      <c r="E326" s="240">
        <f>SUM(E312:H312)</f>
        <v>0</v>
      </c>
      <c r="F326" s="241"/>
      <c r="G326" s="241"/>
      <c r="H326" s="223"/>
      <c r="I326" s="242">
        <f>SUM(I312:N312)</f>
        <v>0</v>
      </c>
      <c r="J326" s="241"/>
      <c r="K326" s="241"/>
      <c r="L326" s="241"/>
      <c r="M326" s="241"/>
      <c r="N326" s="243"/>
      <c r="O326" s="240">
        <f t="shared" ref="O326:O330" si="633">SUM(O312:T312)</f>
        <v>0</v>
      </c>
      <c r="P326" s="241"/>
      <c r="Q326" s="241"/>
      <c r="R326" s="241"/>
      <c r="S326" s="241"/>
      <c r="T326" s="223"/>
      <c r="U326" s="242">
        <f t="shared" ref="U326:U330" si="634">SUM(U312:Z312)</f>
        <v>0</v>
      </c>
      <c r="V326" s="241"/>
      <c r="W326" s="241"/>
      <c r="X326" s="241"/>
      <c r="Y326" s="241"/>
      <c r="Z326" s="243"/>
      <c r="AA326" s="240">
        <f t="shared" ref="AA326:AA330" si="635">SUM(AA312:AF312)</f>
        <v>0</v>
      </c>
      <c r="AB326" s="241"/>
      <c r="AC326" s="241"/>
      <c r="AD326" s="241"/>
      <c r="AE326" s="241"/>
      <c r="AF326" s="223"/>
      <c r="AG326" s="242">
        <f t="shared" ref="AG326:AG330" si="636">SUM(AG312:AL312)</f>
        <v>0</v>
      </c>
      <c r="AH326" s="241"/>
      <c r="AI326" s="241"/>
      <c r="AJ326" s="241"/>
      <c r="AK326" s="241"/>
      <c r="AL326" s="243"/>
      <c r="AM326" s="49">
        <f>SUM(E326:AL326)</f>
        <v>0</v>
      </c>
    </row>
    <row r="327" spans="1:39" ht="15.75" customHeight="1" x14ac:dyDescent="0.25">
      <c r="A327" s="254"/>
      <c r="B327" s="214"/>
      <c r="C327" s="214"/>
      <c r="D327" s="50" t="s">
        <v>51</v>
      </c>
      <c r="E327" s="240">
        <f>SUM(E313:H313)</f>
        <v>0</v>
      </c>
      <c r="F327" s="241"/>
      <c r="G327" s="241"/>
      <c r="H327" s="223"/>
      <c r="I327" s="242">
        <f t="shared" ref="I327:I330" si="637">SUM(I313:N313)</f>
        <v>0</v>
      </c>
      <c r="J327" s="241"/>
      <c r="K327" s="241"/>
      <c r="L327" s="241"/>
      <c r="M327" s="241"/>
      <c r="N327" s="243"/>
      <c r="O327" s="240">
        <f t="shared" si="633"/>
        <v>0</v>
      </c>
      <c r="P327" s="241"/>
      <c r="Q327" s="241"/>
      <c r="R327" s="241"/>
      <c r="S327" s="241"/>
      <c r="T327" s="223"/>
      <c r="U327" s="242">
        <f t="shared" si="634"/>
        <v>0</v>
      </c>
      <c r="V327" s="241"/>
      <c r="W327" s="241"/>
      <c r="X327" s="241"/>
      <c r="Y327" s="241"/>
      <c r="Z327" s="243"/>
      <c r="AA327" s="240">
        <f t="shared" si="635"/>
        <v>0</v>
      </c>
      <c r="AB327" s="241"/>
      <c r="AC327" s="241"/>
      <c r="AD327" s="241"/>
      <c r="AE327" s="241"/>
      <c r="AF327" s="223"/>
      <c r="AG327" s="242">
        <f t="shared" si="636"/>
        <v>0</v>
      </c>
      <c r="AH327" s="241"/>
      <c r="AI327" s="241"/>
      <c r="AJ327" s="241"/>
      <c r="AK327" s="241"/>
      <c r="AL327" s="243"/>
      <c r="AM327" s="49">
        <f t="shared" ref="AM327:AM333" si="638">SUM(E327:AL327)</f>
        <v>0</v>
      </c>
    </row>
    <row r="328" spans="1:39" ht="15.75" customHeight="1" x14ac:dyDescent="0.25">
      <c r="A328" s="254"/>
      <c r="B328" s="214"/>
      <c r="C328" s="214"/>
      <c r="D328" s="50" t="s">
        <v>18</v>
      </c>
      <c r="E328" s="240">
        <f t="shared" ref="E328:E330" si="639">SUM(E314:H314)</f>
        <v>0</v>
      </c>
      <c r="F328" s="241"/>
      <c r="G328" s="241"/>
      <c r="H328" s="223"/>
      <c r="I328" s="242">
        <f t="shared" si="637"/>
        <v>0</v>
      </c>
      <c r="J328" s="241"/>
      <c r="K328" s="241"/>
      <c r="L328" s="241"/>
      <c r="M328" s="241"/>
      <c r="N328" s="243"/>
      <c r="O328" s="240">
        <f t="shared" si="633"/>
        <v>0</v>
      </c>
      <c r="P328" s="241"/>
      <c r="Q328" s="241"/>
      <c r="R328" s="241"/>
      <c r="S328" s="241"/>
      <c r="T328" s="223"/>
      <c r="U328" s="242">
        <f t="shared" si="634"/>
        <v>0</v>
      </c>
      <c r="V328" s="241"/>
      <c r="W328" s="241"/>
      <c r="X328" s="241"/>
      <c r="Y328" s="241"/>
      <c r="Z328" s="243"/>
      <c r="AA328" s="240">
        <f t="shared" si="635"/>
        <v>0</v>
      </c>
      <c r="AB328" s="241"/>
      <c r="AC328" s="241"/>
      <c r="AD328" s="241"/>
      <c r="AE328" s="241"/>
      <c r="AF328" s="223"/>
      <c r="AG328" s="242">
        <f t="shared" si="636"/>
        <v>0</v>
      </c>
      <c r="AH328" s="241"/>
      <c r="AI328" s="241"/>
      <c r="AJ328" s="241"/>
      <c r="AK328" s="241"/>
      <c r="AL328" s="243"/>
      <c r="AM328" s="49">
        <f t="shared" si="638"/>
        <v>0</v>
      </c>
    </row>
    <row r="329" spans="1:39" ht="15.75" customHeight="1" x14ac:dyDescent="0.25">
      <c r="A329" s="254"/>
      <c r="B329" s="214"/>
      <c r="C329" s="214"/>
      <c r="D329" s="50" t="s">
        <v>9</v>
      </c>
      <c r="E329" s="240">
        <f t="shared" si="639"/>
        <v>0</v>
      </c>
      <c r="F329" s="241"/>
      <c r="G329" s="241"/>
      <c r="H329" s="223"/>
      <c r="I329" s="242">
        <f t="shared" si="637"/>
        <v>0</v>
      </c>
      <c r="J329" s="241"/>
      <c r="K329" s="241"/>
      <c r="L329" s="241"/>
      <c r="M329" s="241"/>
      <c r="N329" s="243"/>
      <c r="O329" s="240">
        <f t="shared" si="633"/>
        <v>0</v>
      </c>
      <c r="P329" s="241"/>
      <c r="Q329" s="241"/>
      <c r="R329" s="241"/>
      <c r="S329" s="241"/>
      <c r="T329" s="223"/>
      <c r="U329" s="242">
        <f t="shared" si="634"/>
        <v>0</v>
      </c>
      <c r="V329" s="241"/>
      <c r="W329" s="241"/>
      <c r="X329" s="241"/>
      <c r="Y329" s="241"/>
      <c r="Z329" s="243"/>
      <c r="AA329" s="240">
        <f t="shared" si="635"/>
        <v>0</v>
      </c>
      <c r="AB329" s="241"/>
      <c r="AC329" s="241"/>
      <c r="AD329" s="241"/>
      <c r="AE329" s="241"/>
      <c r="AF329" s="223"/>
      <c r="AG329" s="242">
        <f t="shared" si="636"/>
        <v>0</v>
      </c>
      <c r="AH329" s="241"/>
      <c r="AI329" s="241"/>
      <c r="AJ329" s="241"/>
      <c r="AK329" s="241"/>
      <c r="AL329" s="243"/>
      <c r="AM329" s="49">
        <f t="shared" si="638"/>
        <v>0</v>
      </c>
    </row>
    <row r="330" spans="1:39" ht="15.75" customHeight="1" x14ac:dyDescent="0.25">
      <c r="A330" s="254"/>
      <c r="B330" s="214"/>
      <c r="C330" s="214"/>
      <c r="D330" s="50" t="s">
        <v>19</v>
      </c>
      <c r="E330" s="240">
        <f t="shared" si="639"/>
        <v>0</v>
      </c>
      <c r="F330" s="241"/>
      <c r="G330" s="241"/>
      <c r="H330" s="223"/>
      <c r="I330" s="242">
        <f t="shared" si="637"/>
        <v>0</v>
      </c>
      <c r="J330" s="241"/>
      <c r="K330" s="241"/>
      <c r="L330" s="241"/>
      <c r="M330" s="241"/>
      <c r="N330" s="243"/>
      <c r="O330" s="240">
        <f t="shared" si="633"/>
        <v>0</v>
      </c>
      <c r="P330" s="241"/>
      <c r="Q330" s="241"/>
      <c r="R330" s="241"/>
      <c r="S330" s="241"/>
      <c r="T330" s="223"/>
      <c r="U330" s="242">
        <f t="shared" si="634"/>
        <v>0</v>
      </c>
      <c r="V330" s="241"/>
      <c r="W330" s="241"/>
      <c r="X330" s="241"/>
      <c r="Y330" s="241"/>
      <c r="Z330" s="243"/>
      <c r="AA330" s="240">
        <f t="shared" si="635"/>
        <v>0</v>
      </c>
      <c r="AB330" s="241"/>
      <c r="AC330" s="241"/>
      <c r="AD330" s="241"/>
      <c r="AE330" s="241"/>
      <c r="AF330" s="223"/>
      <c r="AG330" s="242">
        <f t="shared" si="636"/>
        <v>0</v>
      </c>
      <c r="AH330" s="241"/>
      <c r="AI330" s="241"/>
      <c r="AJ330" s="241"/>
      <c r="AK330" s="241"/>
      <c r="AL330" s="243"/>
      <c r="AM330" s="49">
        <f t="shared" si="638"/>
        <v>0</v>
      </c>
    </row>
    <row r="331" spans="1:39" ht="15.75" customHeight="1" x14ac:dyDescent="0.25">
      <c r="A331" s="254"/>
      <c r="B331" s="214"/>
      <c r="C331" s="214"/>
      <c r="D331" s="50" t="s">
        <v>21</v>
      </c>
      <c r="E331" s="240">
        <f ca="1">SUM(E322:H322)</f>
        <v>0</v>
      </c>
      <c r="F331" s="241"/>
      <c r="G331" s="241"/>
      <c r="H331" s="223"/>
      <c r="I331" s="242">
        <f ca="1">SUM(I322:N322)</f>
        <v>0</v>
      </c>
      <c r="J331" s="241"/>
      <c r="K331" s="241"/>
      <c r="L331" s="241"/>
      <c r="M331" s="241"/>
      <c r="N331" s="243"/>
      <c r="O331" s="240">
        <f ca="1">SUM(O322:T322)</f>
        <v>0</v>
      </c>
      <c r="P331" s="241"/>
      <c r="Q331" s="241"/>
      <c r="R331" s="241"/>
      <c r="S331" s="241"/>
      <c r="T331" s="223"/>
      <c r="U331" s="242">
        <f ca="1">SUM(U322:Z322)</f>
        <v>0</v>
      </c>
      <c r="V331" s="241"/>
      <c r="W331" s="241"/>
      <c r="X331" s="241"/>
      <c r="Y331" s="241"/>
      <c r="Z331" s="243"/>
      <c r="AA331" s="240">
        <f ca="1">SUM(AA322:AF322)</f>
        <v>0</v>
      </c>
      <c r="AB331" s="241"/>
      <c r="AC331" s="241"/>
      <c r="AD331" s="241"/>
      <c r="AE331" s="241"/>
      <c r="AF331" s="223"/>
      <c r="AG331" s="242">
        <f ca="1">SUM(AG322:AL322)</f>
        <v>0</v>
      </c>
      <c r="AH331" s="241"/>
      <c r="AI331" s="241"/>
      <c r="AJ331" s="241"/>
      <c r="AK331" s="241"/>
      <c r="AL331" s="243"/>
      <c r="AM331" s="49">
        <f t="shared" ca="1" si="638"/>
        <v>0</v>
      </c>
    </row>
    <row r="332" spans="1:39" ht="15.75" customHeight="1" x14ac:dyDescent="0.25">
      <c r="A332" s="254"/>
      <c r="B332" s="214"/>
      <c r="C332" s="214"/>
      <c r="D332" s="50" t="s">
        <v>15</v>
      </c>
      <c r="E332" s="240">
        <f t="shared" ref="E332:E333" ca="1" si="640">SUM(E323:H323)</f>
        <v>0</v>
      </c>
      <c r="F332" s="241"/>
      <c r="G332" s="241"/>
      <c r="H332" s="223"/>
      <c r="I332" s="242">
        <f t="shared" ref="I332:I333" ca="1" si="641">SUM(I323:N323)</f>
        <v>0</v>
      </c>
      <c r="J332" s="241"/>
      <c r="K332" s="241"/>
      <c r="L332" s="241"/>
      <c r="M332" s="241"/>
      <c r="N332" s="243"/>
      <c r="O332" s="240">
        <f t="shared" ref="O332:O333" ca="1" si="642">SUM(O323:T323)</f>
        <v>0</v>
      </c>
      <c r="P332" s="241"/>
      <c r="Q332" s="241"/>
      <c r="R332" s="241"/>
      <c r="S332" s="241"/>
      <c r="T332" s="223"/>
      <c r="U332" s="242">
        <f t="shared" ref="U332:U333" ca="1" si="643">SUM(U323:Z323)</f>
        <v>0</v>
      </c>
      <c r="V332" s="241"/>
      <c r="W332" s="241"/>
      <c r="X332" s="241"/>
      <c r="Y332" s="241"/>
      <c r="Z332" s="243"/>
      <c r="AA332" s="240">
        <f t="shared" ref="AA332:AA333" ca="1" si="644">SUM(AA323:AF323)</f>
        <v>0</v>
      </c>
      <c r="AB332" s="241"/>
      <c r="AC332" s="241"/>
      <c r="AD332" s="241"/>
      <c r="AE332" s="241"/>
      <c r="AF332" s="223"/>
      <c r="AG332" s="242">
        <f t="shared" ref="AG332:AG333" ca="1" si="645">SUM(AG323:AL323)</f>
        <v>0</v>
      </c>
      <c r="AH332" s="241"/>
      <c r="AI332" s="241"/>
      <c r="AJ332" s="241"/>
      <c r="AK332" s="241"/>
      <c r="AL332" s="243"/>
      <c r="AM332" s="49">
        <f t="shared" ca="1" si="638"/>
        <v>0</v>
      </c>
    </row>
    <row r="333" spans="1:39" ht="15.75" customHeight="1" thickBot="1" x14ac:dyDescent="0.3">
      <c r="A333" s="255"/>
      <c r="B333" s="215"/>
      <c r="C333" s="215"/>
      <c r="D333" s="54" t="s">
        <v>16</v>
      </c>
      <c r="E333" s="245">
        <f t="shared" ca="1" si="640"/>
        <v>0</v>
      </c>
      <c r="F333" s="246"/>
      <c r="G333" s="246"/>
      <c r="H333" s="232"/>
      <c r="I333" s="247">
        <f t="shared" ca="1" si="641"/>
        <v>0</v>
      </c>
      <c r="J333" s="246"/>
      <c r="K333" s="246"/>
      <c r="L333" s="246"/>
      <c r="M333" s="246"/>
      <c r="N333" s="248"/>
      <c r="O333" s="245">
        <f t="shared" ca="1" si="642"/>
        <v>0</v>
      </c>
      <c r="P333" s="246"/>
      <c r="Q333" s="246"/>
      <c r="R333" s="246"/>
      <c r="S333" s="246"/>
      <c r="T333" s="232"/>
      <c r="U333" s="247">
        <f t="shared" ca="1" si="643"/>
        <v>0</v>
      </c>
      <c r="V333" s="246"/>
      <c r="W333" s="246"/>
      <c r="X333" s="246"/>
      <c r="Y333" s="246"/>
      <c r="Z333" s="248"/>
      <c r="AA333" s="245">
        <f t="shared" ca="1" si="644"/>
        <v>0</v>
      </c>
      <c r="AB333" s="246"/>
      <c r="AC333" s="246"/>
      <c r="AD333" s="246"/>
      <c r="AE333" s="246"/>
      <c r="AF333" s="232"/>
      <c r="AG333" s="247">
        <f t="shared" ca="1" si="645"/>
        <v>0</v>
      </c>
      <c r="AH333" s="246"/>
      <c r="AI333" s="246"/>
      <c r="AJ333" s="246"/>
      <c r="AK333" s="246"/>
      <c r="AL333" s="248"/>
      <c r="AM333" s="55">
        <f t="shared" ca="1" si="638"/>
        <v>0</v>
      </c>
    </row>
    <row r="334" spans="1:39" ht="4.5" customHeight="1" x14ac:dyDescent="0.25">
      <c r="A334" s="253">
        <v>14</v>
      </c>
      <c r="B334" s="213">
        <f>'VERİ GİRİŞİ'!B25</f>
        <v>0</v>
      </c>
      <c r="C334" s="213">
        <f>'VERİ GİRİŞİ'!C25</f>
        <v>0</v>
      </c>
      <c r="D334" s="61" t="s">
        <v>50</v>
      </c>
      <c r="E334" s="62">
        <v>45016</v>
      </c>
      <c r="F334" s="63">
        <v>45044</v>
      </c>
      <c r="G334" s="63">
        <v>45047</v>
      </c>
      <c r="H334" s="63">
        <v>45078</v>
      </c>
      <c r="I334" s="63">
        <v>45108</v>
      </c>
      <c r="J334" s="63">
        <v>45139</v>
      </c>
      <c r="K334" s="63">
        <v>45170</v>
      </c>
      <c r="L334" s="63">
        <v>45200</v>
      </c>
      <c r="M334" s="63">
        <v>45231</v>
      </c>
      <c r="N334" s="64">
        <v>45261</v>
      </c>
      <c r="O334" s="65">
        <v>45292</v>
      </c>
      <c r="P334" s="63">
        <v>45323</v>
      </c>
      <c r="Q334" s="63">
        <v>45352</v>
      </c>
      <c r="R334" s="63">
        <v>45383</v>
      </c>
      <c r="S334" s="63">
        <v>45413</v>
      </c>
      <c r="T334" s="63">
        <v>45444</v>
      </c>
      <c r="U334" s="63">
        <v>45474</v>
      </c>
      <c r="V334" s="63">
        <v>45505</v>
      </c>
      <c r="W334" s="63">
        <v>45536</v>
      </c>
      <c r="X334" s="63">
        <v>45566</v>
      </c>
      <c r="Y334" s="63">
        <v>45597</v>
      </c>
      <c r="Z334" s="64">
        <v>45627</v>
      </c>
      <c r="AA334" s="62">
        <v>45658</v>
      </c>
      <c r="AB334" s="63">
        <v>45689</v>
      </c>
      <c r="AC334" s="63">
        <v>45717</v>
      </c>
      <c r="AD334" s="63">
        <v>45748</v>
      </c>
      <c r="AE334" s="63">
        <v>45778</v>
      </c>
      <c r="AF334" s="63">
        <v>45809</v>
      </c>
      <c r="AG334" s="63">
        <v>45839</v>
      </c>
      <c r="AH334" s="63">
        <v>45870</v>
      </c>
      <c r="AI334" s="63">
        <v>45901</v>
      </c>
      <c r="AJ334" s="63">
        <v>45931</v>
      </c>
      <c r="AK334" s="63">
        <v>45962</v>
      </c>
      <c r="AL334" s="66">
        <v>45992</v>
      </c>
      <c r="AM334" s="67"/>
    </row>
    <row r="335" spans="1:39" x14ac:dyDescent="0.25">
      <c r="A335" s="254"/>
      <c r="B335" s="214"/>
      <c r="C335" s="214"/>
      <c r="D335" s="50" t="s">
        <v>20</v>
      </c>
      <c r="E335" s="79">
        <f>'VERİ GİRİŞİ'!E25</f>
        <v>0</v>
      </c>
      <c r="F335" s="79">
        <f>'VERİ GİRİŞİ'!F25</f>
        <v>0</v>
      </c>
      <c r="G335" s="79">
        <f>'VERİ GİRİŞİ'!G25</f>
        <v>0</v>
      </c>
      <c r="H335" s="79">
        <f>'VERİ GİRİŞİ'!H25</f>
        <v>0</v>
      </c>
      <c r="I335" s="79">
        <f>'VERİ GİRİŞİ'!I25</f>
        <v>0</v>
      </c>
      <c r="J335" s="79">
        <f>'VERİ GİRİŞİ'!J25</f>
        <v>0</v>
      </c>
      <c r="K335" s="79">
        <f>'VERİ GİRİŞİ'!K25</f>
        <v>0</v>
      </c>
      <c r="L335" s="79">
        <f>'VERİ GİRİŞİ'!L25</f>
        <v>0</v>
      </c>
      <c r="M335" s="79">
        <f>'VERİ GİRİŞİ'!M25</f>
        <v>0</v>
      </c>
      <c r="N335" s="79">
        <f>'VERİ GİRİŞİ'!N25</f>
        <v>0</v>
      </c>
      <c r="O335" s="79">
        <f>'VERİ GİRİŞİ'!O25</f>
        <v>0</v>
      </c>
      <c r="P335" s="79">
        <f>'VERİ GİRİŞİ'!P25</f>
        <v>0</v>
      </c>
      <c r="Q335" s="79">
        <f>'VERİ GİRİŞİ'!Q25</f>
        <v>0</v>
      </c>
      <c r="R335" s="79">
        <f>'VERİ GİRİŞİ'!R25</f>
        <v>0</v>
      </c>
      <c r="S335" s="79">
        <f>'VERİ GİRİŞİ'!S25</f>
        <v>0</v>
      </c>
      <c r="T335" s="79">
        <f>'VERİ GİRİŞİ'!T25</f>
        <v>0</v>
      </c>
      <c r="U335" s="79">
        <f>'VERİ GİRİŞİ'!U25</f>
        <v>0</v>
      </c>
      <c r="V335" s="79">
        <f>'VERİ GİRİŞİ'!V25</f>
        <v>0</v>
      </c>
      <c r="W335" s="79">
        <f>'VERİ GİRİŞİ'!W25</f>
        <v>0</v>
      </c>
      <c r="X335" s="79">
        <f>'VERİ GİRİŞİ'!X25</f>
        <v>0</v>
      </c>
      <c r="Y335" s="79">
        <f>'VERİ GİRİŞİ'!Y25</f>
        <v>0</v>
      </c>
      <c r="Z335" s="79">
        <f>'VERİ GİRİŞİ'!Z25</f>
        <v>0</v>
      </c>
      <c r="AA335" s="79">
        <f>'VERİ GİRİŞİ'!AA25</f>
        <v>0</v>
      </c>
      <c r="AB335" s="79">
        <f>'VERİ GİRİŞİ'!AB25</f>
        <v>0</v>
      </c>
      <c r="AC335" s="79">
        <f>'VERİ GİRİŞİ'!AC25</f>
        <v>0</v>
      </c>
      <c r="AD335" s="79">
        <f>'VERİ GİRİŞİ'!AD25</f>
        <v>0</v>
      </c>
      <c r="AE335" s="79">
        <f>'VERİ GİRİŞİ'!AE25</f>
        <v>0</v>
      </c>
      <c r="AF335" s="79">
        <f>'VERİ GİRİŞİ'!AF25</f>
        <v>0</v>
      </c>
      <c r="AG335" s="79">
        <f>'VERİ GİRİŞİ'!AG25</f>
        <v>0</v>
      </c>
      <c r="AH335" s="79">
        <f>'VERİ GİRİŞİ'!AH25</f>
        <v>0</v>
      </c>
      <c r="AI335" s="79">
        <f>'VERİ GİRİŞİ'!AI25</f>
        <v>0</v>
      </c>
      <c r="AJ335" s="79">
        <f>'VERİ GİRİŞİ'!AJ25</f>
        <v>0</v>
      </c>
      <c r="AK335" s="79">
        <f>'VERİ GİRİŞİ'!AK25</f>
        <v>0</v>
      </c>
      <c r="AL335" s="79">
        <f>'VERİ GİRİŞİ'!AL25</f>
        <v>0</v>
      </c>
      <c r="AM335" s="79">
        <f>'VERİ GİRİŞİ'!AM25</f>
        <v>0</v>
      </c>
    </row>
    <row r="336" spans="1:39" ht="15" customHeight="1" x14ac:dyDescent="0.25">
      <c r="A336" s="254"/>
      <c r="B336" s="214"/>
      <c r="C336" s="214"/>
      <c r="D336" s="53" t="s">
        <v>8</v>
      </c>
      <c r="E336" s="35">
        <f>SUMIFS(Katsayilar!$C$2:$C$50,Katsayilar!$A$2:$A$50,"&lt;="&amp;DATE(YEAR(E334),MONTH(E334),1),Katsayilar!$B$2:$B$50,"&gt;="&amp;DATE(YEAR(E334),MONTH(E334),1))</f>
        <v>0.43368400000000001</v>
      </c>
      <c r="F336" s="36">
        <f>SUMIFS(Katsayilar!$C$2:$C$50,Katsayilar!$A$2:$A$50,"&lt;="&amp;DATE(YEAR(F334),MONTH(F334),1),Katsayilar!$B$2:$B$50,"&gt;="&amp;DATE(YEAR(F334),MONTH(F334),1))</f>
        <v>0.43368400000000001</v>
      </c>
      <c r="G336" s="36">
        <f>SUMIFS(Katsayilar!$C$2:$C$50,Katsayilar!$A$2:$A$50,"&lt;="&amp;DATE(YEAR(G334),MONTH(G334),1),Katsayilar!$B$2:$B$50,"&gt;="&amp;DATE(YEAR(G334),MONTH(G334),1))</f>
        <v>0.43368400000000001</v>
      </c>
      <c r="H336" s="36">
        <f>SUMIFS(Katsayilar!$C$2:$C$50,Katsayilar!$A$2:$A$50,"&lt;="&amp;DATE(YEAR(H334),MONTH(H334),1),Katsayilar!$B$2:$B$50,"&gt;="&amp;DATE(YEAR(H334),MONTH(H334),1))</f>
        <v>0.43368400000000001</v>
      </c>
      <c r="I336" s="36">
        <f>SUMIFS(Katsayilar!$C$2:$C$50,Katsayilar!$A$2:$A$50,"&lt;="&amp;DATE(YEAR(I334),MONTH(I334),1),Katsayilar!$B$2:$B$50,"&gt;="&amp;DATE(YEAR(I334),MONTH(I334),1))</f>
        <v>0.50979600000000003</v>
      </c>
      <c r="J336" s="36">
        <f>SUMIFS(Katsayilar!$C$2:$C$50,Katsayilar!$A$2:$A$50,"&lt;="&amp;DATE(YEAR(J334),MONTH(J334),1),Katsayilar!$B$2:$B$50,"&gt;="&amp;DATE(YEAR(J334),MONTH(J334),1))</f>
        <v>0.50979600000000003</v>
      </c>
      <c r="K336" s="36">
        <f>SUMIFS(Katsayilar!$C$2:$C$50,Katsayilar!$A$2:$A$50,"&lt;="&amp;DATE(YEAR(K334),MONTH(K334),1),Katsayilar!$B$2:$B$50,"&gt;="&amp;DATE(YEAR(K334),MONTH(K334),1))</f>
        <v>0.50979600000000003</v>
      </c>
      <c r="L336" s="36">
        <f>SUMIFS(Katsayilar!$C$2:$C$50,Katsayilar!$A$2:$A$50,"&lt;="&amp;DATE(YEAR(L334),MONTH(L334),1),Katsayilar!$B$2:$B$50,"&gt;="&amp;DATE(YEAR(L334),MONTH(L334),1))</f>
        <v>0.50979600000000003</v>
      </c>
      <c r="M336" s="36">
        <f>SUMIFS(Katsayilar!$C$2:$C$50,Katsayilar!$A$2:$A$50,"&lt;="&amp;DATE(YEAR(M334),MONTH(M334),1),Katsayilar!$B$2:$B$50,"&gt;="&amp;DATE(YEAR(M334),MONTH(M334),1))</f>
        <v>0.50979600000000003</v>
      </c>
      <c r="N336" s="37">
        <f>SUMIFS(Katsayilar!$C$2:$C$50,Katsayilar!$A$2:$A$50,"&lt;="&amp;DATE(YEAR(N334),MONTH(N334),1),Katsayilar!$B$2:$B$50,"&gt;="&amp;DATE(YEAR(N334),MONTH(N334),1))</f>
        <v>0.50979600000000003</v>
      </c>
      <c r="O336" s="36">
        <f>SUMIFS(Katsayilar!$C$2:$C$50,Katsayilar!$A$2:$A$50,"&lt;="&amp;DATE(YEAR(O334),MONTH(O334),1),Katsayilar!$B$2:$B$50,"&gt;="&amp;DATE(YEAR(O334),MONTH(O334),1))</f>
        <v>0.76087099999999996</v>
      </c>
      <c r="P336" s="36">
        <f>SUMIFS(Katsayilar!$C$2:$C$50,Katsayilar!$A$2:$A$50,"&lt;="&amp;DATE(YEAR(P334),MONTH(P334),1),Katsayilar!$B$2:$B$50,"&gt;="&amp;DATE(YEAR(P334),MONTH(P334),1))</f>
        <v>0.76087099999999996</v>
      </c>
      <c r="Q336" s="36">
        <f>SUMIFS(Katsayilar!$C$2:$C$50,Katsayilar!$A$2:$A$50,"&lt;="&amp;DATE(YEAR(Q334),MONTH(Q334),1),Katsayilar!$B$2:$B$50,"&gt;="&amp;DATE(YEAR(Q334),MONTH(Q334),1))</f>
        <v>0.76087099999999996</v>
      </c>
      <c r="R336" s="36">
        <f>SUMIFS(Katsayilar!$C$2:$C$50,Katsayilar!$A$2:$A$50,"&lt;="&amp;DATE(YEAR(R334),MONTH(R334),1),Katsayilar!$B$2:$B$50,"&gt;="&amp;DATE(YEAR(R334),MONTH(R334),1))</f>
        <v>0.76087099999999996</v>
      </c>
      <c r="S336" s="36">
        <f>SUMIFS(Katsayilar!$C$2:$C$50,Katsayilar!$A$2:$A$50,"&lt;="&amp;DATE(YEAR(S334),MONTH(S334),1),Katsayilar!$B$2:$B$50,"&gt;="&amp;DATE(YEAR(S334),MONTH(S334),1))</f>
        <v>0.76087099999999996</v>
      </c>
      <c r="T336" s="36">
        <f>SUMIFS(Katsayilar!$C$2:$C$50,Katsayilar!$A$2:$A$50,"&lt;="&amp;DATE(YEAR(T334),MONTH(T334),1),Katsayilar!$B$2:$B$50,"&gt;="&amp;DATE(YEAR(T334),MONTH(T334),1))</f>
        <v>0.76087099999999996</v>
      </c>
      <c r="U336" s="36">
        <f>SUMIFS(Katsayilar!$C$2:$C$50,Katsayilar!$A$2:$A$50,"&lt;="&amp;DATE(YEAR(U334),MONTH(U334),1),Katsayilar!$B$2:$B$50,"&gt;="&amp;DATE(YEAR(U334),MONTH(U334),1))</f>
        <v>0.90779600000000005</v>
      </c>
      <c r="V336" s="36">
        <f>SUMIFS(Katsayilar!$C$2:$C$50,Katsayilar!$A$2:$A$50,"&lt;="&amp;DATE(YEAR(V334),MONTH(V334),1),Katsayilar!$B$2:$B$50,"&gt;="&amp;DATE(YEAR(V334),MONTH(V334),1))</f>
        <v>0.90779600000000005</v>
      </c>
      <c r="W336" s="36">
        <f>SUMIFS(Katsayilar!$C$2:$C$50,Katsayilar!$A$2:$A$50,"&lt;="&amp;DATE(YEAR(W334),MONTH(W334),1),Katsayilar!$B$2:$B$50,"&gt;="&amp;DATE(YEAR(W334),MONTH(W334),1))</f>
        <v>0.90779600000000005</v>
      </c>
      <c r="X336" s="36">
        <f>SUMIFS(Katsayilar!$C$2:$C$50,Katsayilar!$A$2:$A$50,"&lt;="&amp;DATE(YEAR(X334),MONTH(X334),1),Katsayilar!$B$2:$B$50,"&gt;="&amp;DATE(YEAR(X334),MONTH(X334),1))</f>
        <v>0.90779600000000005</v>
      </c>
      <c r="Y336" s="36">
        <f>SUMIFS(Katsayilar!$C$2:$C$50,Katsayilar!$A$2:$A$50,"&lt;="&amp;DATE(YEAR(Y334),MONTH(Y334),1),Katsayilar!$B$2:$B$50,"&gt;="&amp;DATE(YEAR(Y334),MONTH(Y334),1))</f>
        <v>0.90779600000000005</v>
      </c>
      <c r="Z336" s="37">
        <f>SUMIFS(Katsayilar!$C$2:$C$50,Katsayilar!$A$2:$A$50,"&lt;="&amp;DATE(YEAR(Z334),MONTH(Z334),1),Katsayilar!$B$2:$B$50,"&gt;="&amp;DATE(YEAR(Z334),MONTH(Z334),1))</f>
        <v>0.90779600000000005</v>
      </c>
      <c r="AA336" s="35">
        <f>SUMIFS(Katsayilar!$C$2:$C$50,Katsayilar!$A$2:$A$50,"&lt;="&amp;DATE(YEAR(AA334),MONTH(AA334),1),Katsayilar!$B$2:$B$50,"&gt;="&amp;DATE(YEAR(AA334),MONTH(AA334),1))</f>
        <v>1.012556</v>
      </c>
      <c r="AB336" s="36">
        <f>SUMIFS(Katsayilar!$C$2:$C$50,Katsayilar!$A$2:$A$50,"&lt;="&amp;DATE(YEAR(AB334),MONTH(AB334),1),Katsayilar!$B$2:$B$50,"&gt;="&amp;DATE(YEAR(AB334),MONTH(AB334),1))</f>
        <v>1.012556</v>
      </c>
      <c r="AC336" s="36">
        <f>SUMIFS(Katsayilar!$C$2:$C$50,Katsayilar!$A$2:$A$50,"&lt;="&amp;DATE(YEAR(AC334),MONTH(AC334),1),Katsayilar!$B$2:$B$50,"&gt;="&amp;DATE(YEAR(AC334),MONTH(AC334),1))</f>
        <v>1.012556</v>
      </c>
      <c r="AD336" s="36">
        <f>SUMIFS(Katsayilar!$C$2:$C$50,Katsayilar!$A$2:$A$50,"&lt;="&amp;DATE(YEAR(AD334),MONTH(AD334),1),Katsayilar!$B$2:$B$50,"&gt;="&amp;DATE(YEAR(AD334),MONTH(AD334),1))</f>
        <v>1.012556</v>
      </c>
      <c r="AE336" s="36">
        <f>SUMIFS(Katsayilar!$C$2:$C$50,Katsayilar!$A$2:$A$50,"&lt;="&amp;DATE(YEAR(AE334),MONTH(AE334),1),Katsayilar!$B$2:$B$50,"&gt;="&amp;DATE(YEAR(AE334),MONTH(AE334),1))</f>
        <v>1.012556</v>
      </c>
      <c r="AF336" s="36">
        <f>SUMIFS(Katsayilar!$C$2:$C$50,Katsayilar!$A$2:$A$50,"&lt;="&amp;DATE(YEAR(AF334),MONTH(AF334),1),Katsayilar!$B$2:$B$50,"&gt;="&amp;DATE(YEAR(AF334),MONTH(AF334),1))</f>
        <v>1.012556</v>
      </c>
      <c r="AG336" s="36">
        <f>SUMIFS(Katsayilar!$C$2:$C$50,Katsayilar!$A$2:$A$50,"&lt;="&amp;DATE(YEAR(AG334),MONTH(AG334),1),Katsayilar!$B$2:$B$50,"&gt;="&amp;DATE(YEAR(AG334),MONTH(AG334),1))</f>
        <v>1.1702109999999999</v>
      </c>
      <c r="AH336" s="36">
        <f>SUMIFS(Katsayilar!$C$2:$C$50,Katsayilar!$A$2:$A$50,"&lt;="&amp;DATE(YEAR(AH334),MONTH(AH334),1),Katsayilar!$B$2:$B$50,"&gt;="&amp;DATE(YEAR(AH334),MONTH(AH334),1))</f>
        <v>1.1702109999999999</v>
      </c>
      <c r="AI336" s="36">
        <f>SUMIFS(Katsayilar!$C$2:$C$50,Katsayilar!$A$2:$A$50,"&lt;="&amp;DATE(YEAR(AI334),MONTH(AI334),1),Katsayilar!$B$2:$B$50,"&gt;="&amp;DATE(YEAR(AI334),MONTH(AI334),1))</f>
        <v>1.1702109999999999</v>
      </c>
      <c r="AJ336" s="36">
        <f>SUMIFS(Katsayilar!$C$2:$C$50,Katsayilar!$A$2:$A$50,"&lt;="&amp;DATE(YEAR(AJ334),MONTH(AJ334),1),Katsayilar!$B$2:$B$50,"&gt;="&amp;DATE(YEAR(AJ334),MONTH(AJ334),1))</f>
        <v>1.1702109999999999</v>
      </c>
      <c r="AK336" s="36">
        <f>SUMIFS(Katsayilar!$C$2:$C$50,Katsayilar!$A$2:$A$50,"&lt;="&amp;DATE(YEAR(AK334),MONTH(AK334),1),Katsayilar!$B$2:$B$50,"&gt;="&amp;DATE(YEAR(AK334),MONTH(AK334),1))</f>
        <v>1.1702109999999999</v>
      </c>
      <c r="AL336" s="36">
        <f>SUMIFS(Katsayilar!$C$2:$C$50,Katsayilar!$A$2:$A$50,"&lt;="&amp;DATE(YEAR(AL334),MONTH(AL334),1),Katsayilar!$B$2:$B$50,"&gt;="&amp;DATE(YEAR(AL334),MONTH(AL334),1))</f>
        <v>1.1702109999999999</v>
      </c>
      <c r="AM336" s="51"/>
    </row>
    <row r="337" spans="1:39" ht="15" customHeight="1" x14ac:dyDescent="0.25">
      <c r="A337" s="254"/>
      <c r="B337" s="214"/>
      <c r="C337" s="214"/>
      <c r="D337" s="53" t="s">
        <v>17</v>
      </c>
      <c r="E337" s="38">
        <f t="shared" ref="E337:AL337" si="646">IF(OR(E336="",E335=""),"",200*E336*E335)</f>
        <v>0</v>
      </c>
      <c r="F337" s="39">
        <f t="shared" si="646"/>
        <v>0</v>
      </c>
      <c r="G337" s="39">
        <f t="shared" si="646"/>
        <v>0</v>
      </c>
      <c r="H337" s="39">
        <f t="shared" si="646"/>
        <v>0</v>
      </c>
      <c r="I337" s="39">
        <f t="shared" si="646"/>
        <v>0</v>
      </c>
      <c r="J337" s="39">
        <f t="shared" si="646"/>
        <v>0</v>
      </c>
      <c r="K337" s="39">
        <f t="shared" si="646"/>
        <v>0</v>
      </c>
      <c r="L337" s="39">
        <f t="shared" si="646"/>
        <v>0</v>
      </c>
      <c r="M337" s="39">
        <f t="shared" si="646"/>
        <v>0</v>
      </c>
      <c r="N337" s="40">
        <f t="shared" si="646"/>
        <v>0</v>
      </c>
      <c r="O337" s="39">
        <f t="shared" si="646"/>
        <v>0</v>
      </c>
      <c r="P337" s="39">
        <f t="shared" si="646"/>
        <v>0</v>
      </c>
      <c r="Q337" s="39">
        <f t="shared" si="646"/>
        <v>0</v>
      </c>
      <c r="R337" s="39">
        <f t="shared" si="646"/>
        <v>0</v>
      </c>
      <c r="S337" s="39">
        <f t="shared" si="646"/>
        <v>0</v>
      </c>
      <c r="T337" s="39">
        <f t="shared" si="646"/>
        <v>0</v>
      </c>
      <c r="U337" s="39">
        <f t="shared" si="646"/>
        <v>0</v>
      </c>
      <c r="V337" s="39">
        <f t="shared" si="646"/>
        <v>0</v>
      </c>
      <c r="W337" s="39">
        <f t="shared" si="646"/>
        <v>0</v>
      </c>
      <c r="X337" s="39">
        <f t="shared" si="646"/>
        <v>0</v>
      </c>
      <c r="Y337" s="39">
        <f t="shared" si="646"/>
        <v>0</v>
      </c>
      <c r="Z337" s="40">
        <f t="shared" si="646"/>
        <v>0</v>
      </c>
      <c r="AA337" s="38">
        <f t="shared" si="646"/>
        <v>0</v>
      </c>
      <c r="AB337" s="39">
        <f t="shared" si="646"/>
        <v>0</v>
      </c>
      <c r="AC337" s="39">
        <f t="shared" si="646"/>
        <v>0</v>
      </c>
      <c r="AD337" s="39">
        <f t="shared" si="646"/>
        <v>0</v>
      </c>
      <c r="AE337" s="39">
        <f t="shared" si="646"/>
        <v>0</v>
      </c>
      <c r="AF337" s="39">
        <f t="shared" si="646"/>
        <v>0</v>
      </c>
      <c r="AG337" s="39">
        <f t="shared" si="646"/>
        <v>0</v>
      </c>
      <c r="AH337" s="39">
        <f t="shared" si="646"/>
        <v>0</v>
      </c>
      <c r="AI337" s="39">
        <f t="shared" si="646"/>
        <v>0</v>
      </c>
      <c r="AJ337" s="39">
        <f t="shared" si="646"/>
        <v>0</v>
      </c>
      <c r="AK337" s="39">
        <f t="shared" si="646"/>
        <v>0</v>
      </c>
      <c r="AL337" s="39">
        <f t="shared" si="646"/>
        <v>0</v>
      </c>
      <c r="AM337" s="51"/>
    </row>
    <row r="338" spans="1:39" ht="15" customHeight="1" x14ac:dyDescent="0.25">
      <c r="A338" s="254"/>
      <c r="B338" s="214"/>
      <c r="C338" s="214"/>
      <c r="D338" s="53" t="s">
        <v>51</v>
      </c>
      <c r="E338" s="38">
        <f>IF(E337="","",E337*Ayarlar!$B$4)</f>
        <v>0</v>
      </c>
      <c r="F338" s="39">
        <f>IF(F337="","",F337*Ayarlar!$B$4)</f>
        <v>0</v>
      </c>
      <c r="G338" s="39">
        <f>IF(G337="","",G337*Ayarlar!$B$4)</f>
        <v>0</v>
      </c>
      <c r="H338" s="39">
        <f>IF(H337="","",H337*Ayarlar!$B$4)</f>
        <v>0</v>
      </c>
      <c r="I338" s="39">
        <f>IF(I337="","",I337*Ayarlar!$B$4)</f>
        <v>0</v>
      </c>
      <c r="J338" s="39">
        <f>IF(J337="","",J337*Ayarlar!$B$4)</f>
        <v>0</v>
      </c>
      <c r="K338" s="39">
        <f>IF(K337="","",K337*Ayarlar!$B$4)</f>
        <v>0</v>
      </c>
      <c r="L338" s="39">
        <f>IF(L337="","",L337*Ayarlar!$B$4)</f>
        <v>0</v>
      </c>
      <c r="M338" s="39">
        <f>IF(M337="","",M337*Ayarlar!$B$4)</f>
        <v>0</v>
      </c>
      <c r="N338" s="40">
        <f>IF(N337="","",N337*Ayarlar!$B$4)</f>
        <v>0</v>
      </c>
      <c r="O338" s="39">
        <f>IF(O337="","",O337*Ayarlar!$B$4)</f>
        <v>0</v>
      </c>
      <c r="P338" s="39">
        <f>IF(P337="","",P337*Ayarlar!$B$4)</f>
        <v>0</v>
      </c>
      <c r="Q338" s="39">
        <f>IF(Q337="","",Q337*Ayarlar!$B$4)</f>
        <v>0</v>
      </c>
      <c r="R338" s="39">
        <f>IF(R337="","",R337*Ayarlar!$B$4)</f>
        <v>0</v>
      </c>
      <c r="S338" s="39">
        <f>IF(S337="","",S337*Ayarlar!$B$4)</f>
        <v>0</v>
      </c>
      <c r="T338" s="39">
        <f>IF(T337="","",T337*Ayarlar!$B$4)</f>
        <v>0</v>
      </c>
      <c r="U338" s="39">
        <f>IF(U337="","",U337*Ayarlar!$B$4)</f>
        <v>0</v>
      </c>
      <c r="V338" s="39">
        <f>IF(V337="","",V337*Ayarlar!$B$4)</f>
        <v>0</v>
      </c>
      <c r="W338" s="39">
        <f>IF(W337="","",W337*Ayarlar!$B$4)</f>
        <v>0</v>
      </c>
      <c r="X338" s="39">
        <f>IF(X337="","",X337*Ayarlar!$B$4)</f>
        <v>0</v>
      </c>
      <c r="Y338" s="39">
        <f>IF(Y337="","",Y337*Ayarlar!$B$4)</f>
        <v>0</v>
      </c>
      <c r="Z338" s="40">
        <f>IF(Z337="","",Z337*Ayarlar!$B$4)</f>
        <v>0</v>
      </c>
      <c r="AA338" s="38">
        <f>IF(AA337="","",AA337*Ayarlar!$B$4)</f>
        <v>0</v>
      </c>
      <c r="AB338" s="39">
        <f>IF(AB337="","",AB337*Ayarlar!$B$4)</f>
        <v>0</v>
      </c>
      <c r="AC338" s="39">
        <f>IF(AC337="","",AC337*Ayarlar!$B$4)</f>
        <v>0</v>
      </c>
      <c r="AD338" s="39">
        <f>IF(AD337="","",AD337*Ayarlar!$B$4)</f>
        <v>0</v>
      </c>
      <c r="AE338" s="39">
        <f>IF(AE337="","",AE337*Ayarlar!$B$4)</f>
        <v>0</v>
      </c>
      <c r="AF338" s="39">
        <f>IF(AF337="","",AF337*Ayarlar!$B$4)</f>
        <v>0</v>
      </c>
      <c r="AG338" s="39">
        <f>IF(AG337="","",AG337*Ayarlar!$B$4)</f>
        <v>0</v>
      </c>
      <c r="AH338" s="39">
        <f>IF(AH337="","",AH337*Ayarlar!$B$4)</f>
        <v>0</v>
      </c>
      <c r="AI338" s="39">
        <f>IF(AI337="","",AI337*Ayarlar!$B$4)</f>
        <v>0</v>
      </c>
      <c r="AJ338" s="39">
        <f>IF(AJ337="","",AJ337*Ayarlar!$B$4)</f>
        <v>0</v>
      </c>
      <c r="AK338" s="39">
        <f>IF(AK337="","",AK337*Ayarlar!$B$4)</f>
        <v>0</v>
      </c>
      <c r="AL338" s="39">
        <f>IF(AL337="","",AL337*Ayarlar!$B$4)</f>
        <v>0</v>
      </c>
      <c r="AM338" s="51"/>
    </row>
    <row r="339" spans="1:39" ht="15" customHeight="1" x14ac:dyDescent="0.25">
      <c r="A339" s="254"/>
      <c r="B339" s="214"/>
      <c r="C339" s="214"/>
      <c r="D339" s="53" t="s">
        <v>18</v>
      </c>
      <c r="E339" s="38">
        <f>IF(E337="","",E337*Ayarlar!$B$2)</f>
        <v>0</v>
      </c>
      <c r="F339" s="39">
        <f>IF(F337="","",F337*Ayarlar!$B$2)</f>
        <v>0</v>
      </c>
      <c r="G339" s="39">
        <f>IF(G337="","",G337*Ayarlar!$B$2)</f>
        <v>0</v>
      </c>
      <c r="H339" s="39">
        <f>IF(H337="","",H337*Ayarlar!$B$2)</f>
        <v>0</v>
      </c>
      <c r="I339" s="39">
        <f>IF(I337="","",I337*Ayarlar!$B$2)</f>
        <v>0</v>
      </c>
      <c r="J339" s="39">
        <f>IF(J337="","",J337*Ayarlar!$B$2)</f>
        <v>0</v>
      </c>
      <c r="K339" s="39">
        <f>IF(K337="","",K337*Ayarlar!$B$2)</f>
        <v>0</v>
      </c>
      <c r="L339" s="39">
        <f>IF(L337="","",L337*Ayarlar!$B$2)</f>
        <v>0</v>
      </c>
      <c r="M339" s="39">
        <f>IF(M337="","",M337*Ayarlar!$B$2)</f>
        <v>0</v>
      </c>
      <c r="N339" s="40">
        <f>IF(N337="","",N337*Ayarlar!$B$2)</f>
        <v>0</v>
      </c>
      <c r="O339" s="39">
        <f>IF(O337="","",O337*Ayarlar!$B$2)</f>
        <v>0</v>
      </c>
      <c r="P339" s="39">
        <f>IF(P337="","",P337*Ayarlar!$B$2)</f>
        <v>0</v>
      </c>
      <c r="Q339" s="39">
        <f>IF(Q337="","",Q337*Ayarlar!$B$2)</f>
        <v>0</v>
      </c>
      <c r="R339" s="39">
        <f>IF(R337="","",R337*Ayarlar!$B$2)</f>
        <v>0</v>
      </c>
      <c r="S339" s="39">
        <f>IF(S337="","",S337*Ayarlar!$B$2)</f>
        <v>0</v>
      </c>
      <c r="T339" s="39">
        <f>IF(T337="","",T337*Ayarlar!$B$2)</f>
        <v>0</v>
      </c>
      <c r="U339" s="39">
        <f>IF(U337="","",U337*Ayarlar!$B$2)</f>
        <v>0</v>
      </c>
      <c r="V339" s="39">
        <f>IF(V337="","",V337*Ayarlar!$B$2)</f>
        <v>0</v>
      </c>
      <c r="W339" s="39">
        <f>IF(W337="","",W337*Ayarlar!$B$2)</f>
        <v>0</v>
      </c>
      <c r="X339" s="39">
        <f>IF(X337="","",X337*Ayarlar!$B$2)</f>
        <v>0</v>
      </c>
      <c r="Y339" s="39">
        <f>IF(Y337="","",Y337*Ayarlar!$B$2)</f>
        <v>0</v>
      </c>
      <c r="Z339" s="40">
        <f>IF(Z337="","",Z337*Ayarlar!$B$2)</f>
        <v>0</v>
      </c>
      <c r="AA339" s="38">
        <f>IF(AA337="","",AA337*Ayarlar!$B$2)</f>
        <v>0</v>
      </c>
      <c r="AB339" s="39">
        <f>IF(AB337="","",AB337*Ayarlar!$B$2)</f>
        <v>0</v>
      </c>
      <c r="AC339" s="39">
        <f>IF(AC337="","",AC337*Ayarlar!$B$2)</f>
        <v>0</v>
      </c>
      <c r="AD339" s="39">
        <f>IF(AD337="","",AD337*Ayarlar!$B$2)</f>
        <v>0</v>
      </c>
      <c r="AE339" s="39">
        <f>IF(AE337="","",AE337*Ayarlar!$B$2)</f>
        <v>0</v>
      </c>
      <c r="AF339" s="39">
        <f>IF(AF337="","",AF337*Ayarlar!$B$2)</f>
        <v>0</v>
      </c>
      <c r="AG339" s="39">
        <f>IF(AG337="","",AG337*Ayarlar!$B$2)</f>
        <v>0</v>
      </c>
      <c r="AH339" s="39">
        <f>IF(AH337="","",AH337*Ayarlar!$B$2)</f>
        <v>0</v>
      </c>
      <c r="AI339" s="39">
        <f>IF(AI337="","",AI337*Ayarlar!$B$2)</f>
        <v>0</v>
      </c>
      <c r="AJ339" s="39">
        <f>IF(AJ337="","",AJ337*Ayarlar!$B$2)</f>
        <v>0</v>
      </c>
      <c r="AK339" s="39">
        <f>IF(AK337="","",AK337*Ayarlar!$B$2)</f>
        <v>0</v>
      </c>
      <c r="AL339" s="39">
        <f>IF(AL337="","",AL337*Ayarlar!$B$2)</f>
        <v>0</v>
      </c>
      <c r="AM339" s="51"/>
    </row>
    <row r="340" spans="1:39" ht="15" customHeight="1" x14ac:dyDescent="0.25">
      <c r="A340" s="254"/>
      <c r="B340" s="214"/>
      <c r="C340" s="214"/>
      <c r="D340" s="53" t="s">
        <v>9</v>
      </c>
      <c r="E340" s="38" t="str">
        <f>IF(D327="4/B",IFERROR(E337*Ayarlar!$B$3,""),"")</f>
        <v/>
      </c>
      <c r="F340" s="39" t="str">
        <f>IF(E327="4/B",IFERROR(F337*Ayarlar!$B$3,""),"")</f>
        <v/>
      </c>
      <c r="G340" s="39" t="str">
        <f>IF(F327="4/B",IFERROR(G337*Ayarlar!$B$3,""),"")</f>
        <v/>
      </c>
      <c r="H340" s="39" t="str">
        <f>IF(G327="4/B",IFERROR(H337*Ayarlar!$B$3,""),"")</f>
        <v/>
      </c>
      <c r="I340" s="39" t="str">
        <f>IF(H327="4/B",IFERROR(I337*Ayarlar!$B$3,""),"")</f>
        <v/>
      </c>
      <c r="J340" s="39" t="str">
        <f>IF(I327="4/B",IFERROR(J337*Ayarlar!$B$3,""),"")</f>
        <v/>
      </c>
      <c r="K340" s="39" t="str">
        <f>IF(J327="4/B",IFERROR(K337*Ayarlar!$B$3,""),"")</f>
        <v/>
      </c>
      <c r="L340" s="39" t="str">
        <f>IF(K327="4/B",IFERROR(L337*Ayarlar!$B$3,""),"")</f>
        <v/>
      </c>
      <c r="M340" s="39" t="str">
        <f>IF(L327="4/B",IFERROR(M337*Ayarlar!$B$3,""),"")</f>
        <v/>
      </c>
      <c r="N340" s="40" t="str">
        <f>IF(M327="4/B",IFERROR(N337*Ayarlar!$B$3,""),"")</f>
        <v/>
      </c>
      <c r="O340" s="39" t="str">
        <f>IF(N327="4/B",IFERROR(O337*Ayarlar!$B$3,""),"")</f>
        <v/>
      </c>
      <c r="P340" s="39" t="str">
        <f>IF(O327="4/B",IFERROR(P337*Ayarlar!$B$3,""),"")</f>
        <v/>
      </c>
      <c r="Q340" s="39" t="str">
        <f>IF(P327="4/B",IFERROR(Q337*Ayarlar!$B$3,""),"")</f>
        <v/>
      </c>
      <c r="R340" s="39" t="str">
        <f>IF(Q327="4/B",IFERROR(R337*Ayarlar!$B$3,""),"")</f>
        <v/>
      </c>
      <c r="S340" s="39" t="str">
        <f>IF(R327="4/B",IFERROR(S337*Ayarlar!$B$3,""),"")</f>
        <v/>
      </c>
      <c r="T340" s="39" t="str">
        <f>IF(S327="4/B",IFERROR(T337*Ayarlar!$B$3,""),"")</f>
        <v/>
      </c>
      <c r="U340" s="39" t="str">
        <f>IF(T327="4/B",IFERROR(U337*Ayarlar!$B$3,""),"")</f>
        <v/>
      </c>
      <c r="V340" s="39" t="str">
        <f>IF(U327="4/B",IFERROR(V337*Ayarlar!$B$3,""),"")</f>
        <v/>
      </c>
      <c r="W340" s="39" t="str">
        <f>IF(V327="4/B",IFERROR(W337*Ayarlar!$B$3,""),"")</f>
        <v/>
      </c>
      <c r="X340" s="39" t="str">
        <f>IF(W327="4/B",IFERROR(X337*Ayarlar!$B$3,""),"")</f>
        <v/>
      </c>
      <c r="Y340" s="39" t="str">
        <f>IF(X327="4/B",IFERROR(Y337*Ayarlar!$B$3,""),"")</f>
        <v/>
      </c>
      <c r="Z340" s="39" t="str">
        <f>IF(Y327="4/B",IFERROR(Z337*Ayarlar!$B$3,""),"")</f>
        <v/>
      </c>
      <c r="AA340" s="39" t="str">
        <f>IF(Z327="4/B",IFERROR(AA337*Ayarlar!$B$3,""),"")</f>
        <v/>
      </c>
      <c r="AB340" s="39" t="str">
        <f>IF(AA327="4/B",IFERROR(AB337*Ayarlar!$B$3,""),"")</f>
        <v/>
      </c>
      <c r="AC340" s="39" t="str">
        <f>IF(AB327="4/B",IFERROR(AC337*Ayarlar!$B$3,""),"")</f>
        <v/>
      </c>
      <c r="AD340" s="39" t="str">
        <f>IF(AC327="4/B",IFERROR(AD337*Ayarlar!$B$3,""),"")</f>
        <v/>
      </c>
      <c r="AE340" s="39" t="str">
        <f>IF(AD327="4/B",IFERROR(AE337*Ayarlar!$B$3,""),"")</f>
        <v/>
      </c>
      <c r="AF340" s="39" t="str">
        <f>IF(AE327="4/B",IFERROR(AF337*Ayarlar!$B$3,""),"")</f>
        <v/>
      </c>
      <c r="AG340" s="39" t="str">
        <f>IF(AF327="4/B",IFERROR(AG337*Ayarlar!$B$3,""),"")</f>
        <v/>
      </c>
      <c r="AH340" s="39" t="str">
        <f>IF(AG327="4/B",IFERROR(AH337*Ayarlar!$B$3,""),"")</f>
        <v/>
      </c>
      <c r="AI340" s="39" t="str">
        <f>IF(AH327="4/B",IFERROR(AI337*Ayarlar!$B$3,""),"")</f>
        <v/>
      </c>
      <c r="AJ340" s="39" t="str">
        <f>IF(AI327="4/B",IFERROR(AJ337*Ayarlar!$B$3,""),"")</f>
        <v/>
      </c>
      <c r="AK340" s="39" t="str">
        <f>IF(AJ327="4/B",IFERROR(AK337*Ayarlar!$B$3,""),"")</f>
        <v/>
      </c>
      <c r="AL340" s="39" t="str">
        <f>IF(AK327="4/B",IFERROR(AL337*Ayarlar!$B$3,""),"")</f>
        <v/>
      </c>
      <c r="AM340" s="51"/>
    </row>
    <row r="341" spans="1:39" ht="15" customHeight="1" x14ac:dyDescent="0.25">
      <c r="A341" s="254"/>
      <c r="B341" s="214"/>
      <c r="C341" s="214"/>
      <c r="D341" s="53" t="s">
        <v>19</v>
      </c>
      <c r="E341" s="38">
        <f t="shared" ref="E341:AL341" si="647">IF(E337="","",E337-E338-E339)</f>
        <v>0</v>
      </c>
      <c r="F341" s="39">
        <f t="shared" si="647"/>
        <v>0</v>
      </c>
      <c r="G341" s="39">
        <f t="shared" si="647"/>
        <v>0</v>
      </c>
      <c r="H341" s="39">
        <f t="shared" si="647"/>
        <v>0</v>
      </c>
      <c r="I341" s="39">
        <f t="shared" si="647"/>
        <v>0</v>
      </c>
      <c r="J341" s="39">
        <f t="shared" si="647"/>
        <v>0</v>
      </c>
      <c r="K341" s="39">
        <f t="shared" si="647"/>
        <v>0</v>
      </c>
      <c r="L341" s="39">
        <f t="shared" si="647"/>
        <v>0</v>
      </c>
      <c r="M341" s="39">
        <f t="shared" si="647"/>
        <v>0</v>
      </c>
      <c r="N341" s="40">
        <f t="shared" si="647"/>
        <v>0</v>
      </c>
      <c r="O341" s="39">
        <f t="shared" si="647"/>
        <v>0</v>
      </c>
      <c r="P341" s="39">
        <f t="shared" si="647"/>
        <v>0</v>
      </c>
      <c r="Q341" s="39">
        <f t="shared" si="647"/>
        <v>0</v>
      </c>
      <c r="R341" s="39">
        <f t="shared" si="647"/>
        <v>0</v>
      </c>
      <c r="S341" s="39">
        <f t="shared" si="647"/>
        <v>0</v>
      </c>
      <c r="T341" s="39">
        <f t="shared" si="647"/>
        <v>0</v>
      </c>
      <c r="U341" s="39">
        <f t="shared" si="647"/>
        <v>0</v>
      </c>
      <c r="V341" s="39">
        <f t="shared" si="647"/>
        <v>0</v>
      </c>
      <c r="W341" s="39">
        <f t="shared" si="647"/>
        <v>0</v>
      </c>
      <c r="X341" s="39">
        <f t="shared" si="647"/>
        <v>0</v>
      </c>
      <c r="Y341" s="39">
        <f t="shared" si="647"/>
        <v>0</v>
      </c>
      <c r="Z341" s="40">
        <f t="shared" si="647"/>
        <v>0</v>
      </c>
      <c r="AA341" s="38">
        <f t="shared" si="647"/>
        <v>0</v>
      </c>
      <c r="AB341" s="39">
        <f t="shared" si="647"/>
        <v>0</v>
      </c>
      <c r="AC341" s="39">
        <f t="shared" si="647"/>
        <v>0</v>
      </c>
      <c r="AD341" s="39">
        <f t="shared" si="647"/>
        <v>0</v>
      </c>
      <c r="AE341" s="39">
        <f t="shared" si="647"/>
        <v>0</v>
      </c>
      <c r="AF341" s="39">
        <f t="shared" si="647"/>
        <v>0</v>
      </c>
      <c r="AG341" s="39">
        <f t="shared" si="647"/>
        <v>0</v>
      </c>
      <c r="AH341" s="39">
        <f t="shared" si="647"/>
        <v>0</v>
      </c>
      <c r="AI341" s="39">
        <f t="shared" si="647"/>
        <v>0</v>
      </c>
      <c r="AJ341" s="39">
        <f t="shared" si="647"/>
        <v>0</v>
      </c>
      <c r="AK341" s="39">
        <f t="shared" si="647"/>
        <v>0</v>
      </c>
      <c r="AL341" s="39">
        <f t="shared" si="647"/>
        <v>0</v>
      </c>
      <c r="AM341" s="51"/>
    </row>
    <row r="342" spans="1:39" ht="15" customHeight="1" x14ac:dyDescent="0.25">
      <c r="A342" s="254"/>
      <c r="B342" s="214"/>
      <c r="C342" s="214"/>
      <c r="D342" s="53" t="s">
        <v>10</v>
      </c>
      <c r="E342" s="41">
        <f ca="1">IF(E334="","",Ayarlar!$B$1)</f>
        <v>46142</v>
      </c>
      <c r="F342" s="42">
        <f ca="1">IF(F334="","",Ayarlar!$B$1)</f>
        <v>46142</v>
      </c>
      <c r="G342" s="42">
        <f ca="1">IF(G334="","",Ayarlar!$B$1)</f>
        <v>46142</v>
      </c>
      <c r="H342" s="42">
        <f ca="1">IF(H334="","",Ayarlar!$B$1)</f>
        <v>46142</v>
      </c>
      <c r="I342" s="42">
        <f ca="1">IF(I334="","",Ayarlar!$B$1)</f>
        <v>46142</v>
      </c>
      <c r="J342" s="42">
        <f ca="1">IF(J334="","",Ayarlar!$B$1)</f>
        <v>46142</v>
      </c>
      <c r="K342" s="42">
        <f ca="1">IF(K334="","",Ayarlar!$B$1)</f>
        <v>46142</v>
      </c>
      <c r="L342" s="42">
        <f ca="1">IF(L334="","",Ayarlar!$B$1)</f>
        <v>46142</v>
      </c>
      <c r="M342" s="42">
        <f ca="1">IF(M334="","",Ayarlar!$B$1)</f>
        <v>46142</v>
      </c>
      <c r="N342" s="43">
        <f ca="1">IF(N334="","",Ayarlar!$B$1)</f>
        <v>46142</v>
      </c>
      <c r="O342" s="42">
        <f ca="1">IF(O334="","",Ayarlar!$B$1)</f>
        <v>46142</v>
      </c>
      <c r="P342" s="42">
        <f ca="1">IF(P334="","",Ayarlar!$B$1)</f>
        <v>46142</v>
      </c>
      <c r="Q342" s="42">
        <f ca="1">IF(Q334="","",Ayarlar!$B$1)</f>
        <v>46142</v>
      </c>
      <c r="R342" s="42">
        <f ca="1">IF(R334="","",Ayarlar!$B$1)</f>
        <v>46142</v>
      </c>
      <c r="S342" s="42">
        <f ca="1">IF(S334="","",Ayarlar!$B$1)</f>
        <v>46142</v>
      </c>
      <c r="T342" s="42">
        <f ca="1">IF(T334="","",Ayarlar!$B$1)</f>
        <v>46142</v>
      </c>
      <c r="U342" s="42">
        <f ca="1">IF(U334="","",Ayarlar!$B$1)</f>
        <v>46142</v>
      </c>
      <c r="V342" s="42">
        <f ca="1">IF(V334="","",Ayarlar!$B$1)</f>
        <v>46142</v>
      </c>
      <c r="W342" s="42">
        <f ca="1">IF(W334="","",Ayarlar!$B$1)</f>
        <v>46142</v>
      </c>
      <c r="X342" s="42">
        <f ca="1">IF(X334="","",Ayarlar!$B$1)</f>
        <v>46142</v>
      </c>
      <c r="Y342" s="42">
        <f ca="1">IF(Y334="","",Ayarlar!$B$1)</f>
        <v>46142</v>
      </c>
      <c r="Z342" s="43">
        <f ca="1">IF(Z334="","",Ayarlar!$B$1)</f>
        <v>46142</v>
      </c>
      <c r="AA342" s="41">
        <f ca="1">IF(AA334="","",Ayarlar!$B$1)</f>
        <v>46142</v>
      </c>
      <c r="AB342" s="42">
        <f ca="1">IF(AB334="","",Ayarlar!$B$1)</f>
        <v>46142</v>
      </c>
      <c r="AC342" s="42">
        <f ca="1">IF(AC334="","",Ayarlar!$B$1)</f>
        <v>46142</v>
      </c>
      <c r="AD342" s="42">
        <f ca="1">IF(AD334="","",Ayarlar!$B$1)</f>
        <v>46142</v>
      </c>
      <c r="AE342" s="42">
        <f ca="1">IF(AE334="","",Ayarlar!$B$1)</f>
        <v>46142</v>
      </c>
      <c r="AF342" s="42">
        <f ca="1">IF(AF334="","",Ayarlar!$B$1)</f>
        <v>46142</v>
      </c>
      <c r="AG342" s="42">
        <f ca="1">IF(AG334="","",Ayarlar!$B$1)</f>
        <v>46142</v>
      </c>
      <c r="AH342" s="42">
        <f ca="1">IF(AH334="","",Ayarlar!$B$1)</f>
        <v>46142</v>
      </c>
      <c r="AI342" s="42">
        <f ca="1">IF(AI334="","",Ayarlar!$B$1)</f>
        <v>46142</v>
      </c>
      <c r="AJ342" s="42">
        <f ca="1">IF(AJ334="","",Ayarlar!$B$1)</f>
        <v>46142</v>
      </c>
      <c r="AK342" s="42">
        <f ca="1">IF(AK334="","",Ayarlar!$B$1)</f>
        <v>46142</v>
      </c>
      <c r="AL342" s="42">
        <f ca="1">IF(AL334="","",Ayarlar!$B$1)</f>
        <v>46142</v>
      </c>
      <c r="AM342" s="51"/>
    </row>
    <row r="343" spans="1:39" ht="15" customHeight="1" x14ac:dyDescent="0.25">
      <c r="A343" s="254"/>
      <c r="B343" s="214"/>
      <c r="C343" s="214"/>
      <c r="D343" s="53" t="s">
        <v>11</v>
      </c>
      <c r="E343" s="41">
        <f t="shared" ref="E343:AL343" si="648">IF(E334="","",EOMONTH(E334,0))</f>
        <v>45016</v>
      </c>
      <c r="F343" s="42">
        <f t="shared" si="648"/>
        <v>45046</v>
      </c>
      <c r="G343" s="42">
        <f t="shared" si="648"/>
        <v>45077</v>
      </c>
      <c r="H343" s="42">
        <f t="shared" si="648"/>
        <v>45107</v>
      </c>
      <c r="I343" s="42">
        <f t="shared" si="648"/>
        <v>45138</v>
      </c>
      <c r="J343" s="42">
        <f t="shared" si="648"/>
        <v>45169</v>
      </c>
      <c r="K343" s="42">
        <f t="shared" si="648"/>
        <v>45199</v>
      </c>
      <c r="L343" s="42">
        <f t="shared" si="648"/>
        <v>45230</v>
      </c>
      <c r="M343" s="42">
        <f t="shared" si="648"/>
        <v>45260</v>
      </c>
      <c r="N343" s="43">
        <f t="shared" si="648"/>
        <v>45291</v>
      </c>
      <c r="O343" s="42">
        <f t="shared" si="648"/>
        <v>45322</v>
      </c>
      <c r="P343" s="42">
        <f t="shared" si="648"/>
        <v>45351</v>
      </c>
      <c r="Q343" s="42">
        <f t="shared" si="648"/>
        <v>45382</v>
      </c>
      <c r="R343" s="42">
        <f t="shared" si="648"/>
        <v>45412</v>
      </c>
      <c r="S343" s="42">
        <f t="shared" si="648"/>
        <v>45443</v>
      </c>
      <c r="T343" s="42">
        <f t="shared" si="648"/>
        <v>45473</v>
      </c>
      <c r="U343" s="42">
        <f t="shared" si="648"/>
        <v>45504</v>
      </c>
      <c r="V343" s="42">
        <f t="shared" si="648"/>
        <v>45535</v>
      </c>
      <c r="W343" s="42">
        <f t="shared" si="648"/>
        <v>45565</v>
      </c>
      <c r="X343" s="42">
        <f t="shared" si="648"/>
        <v>45596</v>
      </c>
      <c r="Y343" s="42">
        <f t="shared" si="648"/>
        <v>45626</v>
      </c>
      <c r="Z343" s="43">
        <f t="shared" si="648"/>
        <v>45657</v>
      </c>
      <c r="AA343" s="41">
        <f t="shared" si="648"/>
        <v>45688</v>
      </c>
      <c r="AB343" s="42">
        <f t="shared" si="648"/>
        <v>45716</v>
      </c>
      <c r="AC343" s="42">
        <f t="shared" si="648"/>
        <v>45747</v>
      </c>
      <c r="AD343" s="42">
        <f t="shared" si="648"/>
        <v>45777</v>
      </c>
      <c r="AE343" s="42">
        <f t="shared" si="648"/>
        <v>45808</v>
      </c>
      <c r="AF343" s="42">
        <f t="shared" si="648"/>
        <v>45838</v>
      </c>
      <c r="AG343" s="42">
        <f t="shared" si="648"/>
        <v>45869</v>
      </c>
      <c r="AH343" s="42">
        <f t="shared" si="648"/>
        <v>45900</v>
      </c>
      <c r="AI343" s="42">
        <f t="shared" si="648"/>
        <v>45930</v>
      </c>
      <c r="AJ343" s="42">
        <f t="shared" si="648"/>
        <v>45961</v>
      </c>
      <c r="AK343" s="42">
        <f t="shared" si="648"/>
        <v>45991</v>
      </c>
      <c r="AL343" s="42">
        <f t="shared" si="648"/>
        <v>46022</v>
      </c>
      <c r="AM343" s="51"/>
    </row>
    <row r="344" spans="1:39" ht="15" customHeight="1" x14ac:dyDescent="0.25">
      <c r="A344" s="254"/>
      <c r="B344" s="214"/>
      <c r="C344" s="214"/>
      <c r="D344" s="53" t="s">
        <v>12</v>
      </c>
      <c r="E344" s="44">
        <f t="shared" ref="E344:AL344" ca="1" si="649">IF(E342="","",MAX(0,MIN(E342,DATE(2024,6,1)) - E343))</f>
        <v>428</v>
      </c>
      <c r="F344">
        <f t="shared" ca="1" si="649"/>
        <v>398</v>
      </c>
      <c r="G344">
        <f t="shared" ca="1" si="649"/>
        <v>367</v>
      </c>
      <c r="H344">
        <f t="shared" ca="1" si="649"/>
        <v>337</v>
      </c>
      <c r="I344">
        <f t="shared" ca="1" si="649"/>
        <v>306</v>
      </c>
      <c r="J344">
        <f t="shared" ca="1" si="649"/>
        <v>275</v>
      </c>
      <c r="K344">
        <f t="shared" ca="1" si="649"/>
        <v>245</v>
      </c>
      <c r="L344">
        <f t="shared" ca="1" si="649"/>
        <v>214</v>
      </c>
      <c r="M344">
        <f t="shared" ca="1" si="649"/>
        <v>184</v>
      </c>
      <c r="N344" s="45">
        <f t="shared" ca="1" si="649"/>
        <v>153</v>
      </c>
      <c r="O344">
        <f t="shared" ca="1" si="649"/>
        <v>122</v>
      </c>
      <c r="P344">
        <f t="shared" ca="1" si="649"/>
        <v>93</v>
      </c>
      <c r="Q344">
        <f t="shared" ca="1" si="649"/>
        <v>62</v>
      </c>
      <c r="R344">
        <f t="shared" ca="1" si="649"/>
        <v>32</v>
      </c>
      <c r="S344">
        <f t="shared" ca="1" si="649"/>
        <v>1</v>
      </c>
      <c r="T344">
        <f t="shared" ca="1" si="649"/>
        <v>0</v>
      </c>
      <c r="U344">
        <f t="shared" ca="1" si="649"/>
        <v>0</v>
      </c>
      <c r="V344">
        <f t="shared" ca="1" si="649"/>
        <v>0</v>
      </c>
      <c r="W344">
        <f t="shared" ca="1" si="649"/>
        <v>0</v>
      </c>
      <c r="X344">
        <f t="shared" ca="1" si="649"/>
        <v>0</v>
      </c>
      <c r="Y344">
        <f t="shared" ca="1" si="649"/>
        <v>0</v>
      </c>
      <c r="Z344" s="45">
        <f t="shared" ca="1" si="649"/>
        <v>0</v>
      </c>
      <c r="AA344" s="44">
        <f t="shared" ca="1" si="649"/>
        <v>0</v>
      </c>
      <c r="AB344">
        <f t="shared" ca="1" si="649"/>
        <v>0</v>
      </c>
      <c r="AC344">
        <f t="shared" ca="1" si="649"/>
        <v>0</v>
      </c>
      <c r="AD344">
        <f t="shared" ca="1" si="649"/>
        <v>0</v>
      </c>
      <c r="AE344">
        <f t="shared" ca="1" si="649"/>
        <v>0</v>
      </c>
      <c r="AF344">
        <f t="shared" ca="1" si="649"/>
        <v>0</v>
      </c>
      <c r="AG344">
        <f t="shared" ca="1" si="649"/>
        <v>0</v>
      </c>
      <c r="AH344">
        <f t="shared" ca="1" si="649"/>
        <v>0</v>
      </c>
      <c r="AI344">
        <f t="shared" ca="1" si="649"/>
        <v>0</v>
      </c>
      <c r="AJ344">
        <f t="shared" ca="1" si="649"/>
        <v>0</v>
      </c>
      <c r="AK344">
        <f t="shared" ca="1" si="649"/>
        <v>0</v>
      </c>
      <c r="AL344">
        <f t="shared" ca="1" si="649"/>
        <v>0</v>
      </c>
      <c r="AM344" s="51"/>
    </row>
    <row r="345" spans="1:39" ht="15" customHeight="1" x14ac:dyDescent="0.25">
      <c r="A345" s="254"/>
      <c r="B345" s="214"/>
      <c r="C345" s="214"/>
      <c r="D345" s="53" t="s">
        <v>13</v>
      </c>
      <c r="E345" s="44">
        <f t="shared" ref="E345:AL345" ca="1" si="650">IF(E342="","",MAX(0,E342 - MAX(E343,DATE(2024,6,1))))</f>
        <v>698</v>
      </c>
      <c r="F345">
        <f t="shared" ca="1" si="650"/>
        <v>698</v>
      </c>
      <c r="G345">
        <f t="shared" ca="1" si="650"/>
        <v>698</v>
      </c>
      <c r="H345">
        <f t="shared" ca="1" si="650"/>
        <v>698</v>
      </c>
      <c r="I345">
        <f t="shared" ca="1" si="650"/>
        <v>698</v>
      </c>
      <c r="J345">
        <f t="shared" ca="1" si="650"/>
        <v>698</v>
      </c>
      <c r="K345">
        <f t="shared" ca="1" si="650"/>
        <v>698</v>
      </c>
      <c r="L345">
        <f t="shared" ca="1" si="650"/>
        <v>698</v>
      </c>
      <c r="M345">
        <f t="shared" ca="1" si="650"/>
        <v>698</v>
      </c>
      <c r="N345" s="45">
        <f t="shared" ca="1" si="650"/>
        <v>698</v>
      </c>
      <c r="O345">
        <f t="shared" ca="1" si="650"/>
        <v>698</v>
      </c>
      <c r="P345">
        <f t="shared" ca="1" si="650"/>
        <v>698</v>
      </c>
      <c r="Q345">
        <f t="shared" ca="1" si="650"/>
        <v>698</v>
      </c>
      <c r="R345">
        <f t="shared" ca="1" si="650"/>
        <v>698</v>
      </c>
      <c r="S345">
        <f t="shared" ca="1" si="650"/>
        <v>698</v>
      </c>
      <c r="T345">
        <f t="shared" ca="1" si="650"/>
        <v>669</v>
      </c>
      <c r="U345">
        <f t="shared" ca="1" si="650"/>
        <v>638</v>
      </c>
      <c r="V345">
        <f t="shared" ca="1" si="650"/>
        <v>607</v>
      </c>
      <c r="W345">
        <f t="shared" ca="1" si="650"/>
        <v>577</v>
      </c>
      <c r="X345">
        <f t="shared" ca="1" si="650"/>
        <v>546</v>
      </c>
      <c r="Y345">
        <f t="shared" ca="1" si="650"/>
        <v>516</v>
      </c>
      <c r="Z345" s="45">
        <f t="shared" ca="1" si="650"/>
        <v>485</v>
      </c>
      <c r="AA345" s="44">
        <f t="shared" ca="1" si="650"/>
        <v>454</v>
      </c>
      <c r="AB345">
        <f t="shared" ca="1" si="650"/>
        <v>426</v>
      </c>
      <c r="AC345">
        <f t="shared" ca="1" si="650"/>
        <v>395</v>
      </c>
      <c r="AD345">
        <f t="shared" ca="1" si="650"/>
        <v>365</v>
      </c>
      <c r="AE345">
        <f t="shared" ca="1" si="650"/>
        <v>334</v>
      </c>
      <c r="AF345">
        <f t="shared" ca="1" si="650"/>
        <v>304</v>
      </c>
      <c r="AG345">
        <f t="shared" ca="1" si="650"/>
        <v>273</v>
      </c>
      <c r="AH345">
        <f t="shared" ca="1" si="650"/>
        <v>242</v>
      </c>
      <c r="AI345">
        <f t="shared" ca="1" si="650"/>
        <v>212</v>
      </c>
      <c r="AJ345">
        <f t="shared" ca="1" si="650"/>
        <v>181</v>
      </c>
      <c r="AK345">
        <f t="shared" ca="1" si="650"/>
        <v>151</v>
      </c>
      <c r="AL345">
        <f t="shared" ca="1" si="650"/>
        <v>120</v>
      </c>
      <c r="AM345" s="51"/>
    </row>
    <row r="346" spans="1:39" ht="15" customHeight="1" x14ac:dyDescent="0.25">
      <c r="A346" s="254"/>
      <c r="B346" s="214"/>
      <c r="C346" s="214"/>
      <c r="D346" s="53" t="s">
        <v>14</v>
      </c>
      <c r="E346" s="46">
        <f t="shared" ref="E346:AL346" ca="1" si="651">IF(E342="","",0.09*E344/365+0.24*E345/365)</f>
        <v>0.56449315068493144</v>
      </c>
      <c r="F346" s="47">
        <f t="shared" ca="1" si="651"/>
        <v>0.55709589041095886</v>
      </c>
      <c r="G346" s="47">
        <f t="shared" ca="1" si="651"/>
        <v>0.54945205479452053</v>
      </c>
      <c r="H346" s="47">
        <f t="shared" ca="1" si="651"/>
        <v>0.54205479452054794</v>
      </c>
      <c r="I346" s="47">
        <f t="shared" ca="1" si="651"/>
        <v>0.5344109589041095</v>
      </c>
      <c r="J346" s="47">
        <f t="shared" ca="1" si="651"/>
        <v>0.52676712328767117</v>
      </c>
      <c r="K346" s="47">
        <f t="shared" ca="1" si="651"/>
        <v>0.51936986301369858</v>
      </c>
      <c r="L346" s="47">
        <f t="shared" ca="1" si="651"/>
        <v>0.51172602739726025</v>
      </c>
      <c r="M346" s="47">
        <f t="shared" ca="1" si="651"/>
        <v>0.50432876712328767</v>
      </c>
      <c r="N346" s="48">
        <f t="shared" ca="1" si="651"/>
        <v>0.49668493150684928</v>
      </c>
      <c r="O346" s="47">
        <f t="shared" ca="1" si="651"/>
        <v>0.48904109589041095</v>
      </c>
      <c r="P346" s="47">
        <f t="shared" ca="1" si="651"/>
        <v>0.48189041095890406</v>
      </c>
      <c r="Q346" s="47">
        <f t="shared" ca="1" si="651"/>
        <v>0.47424657534246573</v>
      </c>
      <c r="R346" s="47">
        <f t="shared" ca="1" si="651"/>
        <v>0.46684931506849314</v>
      </c>
      <c r="S346" s="47">
        <f t="shared" ca="1" si="651"/>
        <v>0.45920547945205475</v>
      </c>
      <c r="T346" s="47">
        <f t="shared" ca="1" si="651"/>
        <v>0.43989041095890413</v>
      </c>
      <c r="U346" s="47">
        <f t="shared" ca="1" si="651"/>
        <v>0.41950684931506849</v>
      </c>
      <c r="V346" s="47">
        <f t="shared" ca="1" si="651"/>
        <v>0.3991232876712329</v>
      </c>
      <c r="W346" s="47">
        <f t="shared" ca="1" si="651"/>
        <v>0.37939726027397258</v>
      </c>
      <c r="X346" s="47">
        <f t="shared" ca="1" si="651"/>
        <v>0.35901369863013699</v>
      </c>
      <c r="Y346" s="47">
        <f t="shared" ca="1" si="651"/>
        <v>0.33928767123287668</v>
      </c>
      <c r="Z346" s="48">
        <f t="shared" ca="1" si="651"/>
        <v>0.31890410958904108</v>
      </c>
      <c r="AA346" s="46">
        <f t="shared" ca="1" si="651"/>
        <v>0.29852054794520544</v>
      </c>
      <c r="AB346" s="47">
        <f t="shared" ca="1" si="651"/>
        <v>0.2801095890410959</v>
      </c>
      <c r="AC346" s="47">
        <f t="shared" ca="1" si="651"/>
        <v>0.25972602739726025</v>
      </c>
      <c r="AD346" s="47">
        <f t="shared" ca="1" si="651"/>
        <v>0.24</v>
      </c>
      <c r="AE346" s="47">
        <f t="shared" ca="1" si="651"/>
        <v>0.21961643835616437</v>
      </c>
      <c r="AF346" s="47">
        <f t="shared" ca="1" si="651"/>
        <v>0.19989041095890409</v>
      </c>
      <c r="AG346" s="47">
        <f t="shared" ca="1" si="651"/>
        <v>0.1795068493150685</v>
      </c>
      <c r="AH346" s="47">
        <f t="shared" ca="1" si="651"/>
        <v>0.15912328767123288</v>
      </c>
      <c r="AI346" s="47">
        <f t="shared" ca="1" si="651"/>
        <v>0.13939726027397259</v>
      </c>
      <c r="AJ346" s="47">
        <f t="shared" ca="1" si="651"/>
        <v>0.11901369863013699</v>
      </c>
      <c r="AK346" s="47">
        <f t="shared" ca="1" si="651"/>
        <v>9.9287671232876712E-2</v>
      </c>
      <c r="AL346" s="47">
        <f t="shared" ca="1" si="651"/>
        <v>7.8904109589041094E-2</v>
      </c>
      <c r="AM346" s="51"/>
    </row>
    <row r="347" spans="1:39" ht="15" customHeight="1" x14ac:dyDescent="0.25">
      <c r="A347" s="254"/>
      <c r="B347" s="214"/>
      <c r="C347" s="214"/>
      <c r="D347" s="53" t="s">
        <v>21</v>
      </c>
      <c r="E347" s="38">
        <f ca="1">IF(E$341="","",E341*E346)</f>
        <v>0</v>
      </c>
      <c r="F347" s="38">
        <f t="shared" ref="F347:AL347" ca="1" si="652">IF(F$341="","",F341*F346)</f>
        <v>0</v>
      </c>
      <c r="G347" s="38">
        <f t="shared" ca="1" si="652"/>
        <v>0</v>
      </c>
      <c r="H347" s="38">
        <f t="shared" ca="1" si="652"/>
        <v>0</v>
      </c>
      <c r="I347" s="38">
        <f t="shared" ca="1" si="652"/>
        <v>0</v>
      </c>
      <c r="J347" s="38">
        <f t="shared" ca="1" si="652"/>
        <v>0</v>
      </c>
      <c r="K347" s="38">
        <f t="shared" ca="1" si="652"/>
        <v>0</v>
      </c>
      <c r="L347" s="38">
        <f t="shared" ca="1" si="652"/>
        <v>0</v>
      </c>
      <c r="M347" s="38">
        <f t="shared" ca="1" si="652"/>
        <v>0</v>
      </c>
      <c r="N347" s="38">
        <f t="shared" ca="1" si="652"/>
        <v>0</v>
      </c>
      <c r="O347" s="38">
        <f t="shared" ca="1" si="652"/>
        <v>0</v>
      </c>
      <c r="P347" s="38">
        <f t="shared" ca="1" si="652"/>
        <v>0</v>
      </c>
      <c r="Q347" s="38">
        <f t="shared" ca="1" si="652"/>
        <v>0</v>
      </c>
      <c r="R347" s="38">
        <f t="shared" ca="1" si="652"/>
        <v>0</v>
      </c>
      <c r="S347" s="38">
        <f t="shared" ca="1" si="652"/>
        <v>0</v>
      </c>
      <c r="T347" s="38">
        <f t="shared" ca="1" si="652"/>
        <v>0</v>
      </c>
      <c r="U347" s="38">
        <f t="shared" ca="1" si="652"/>
        <v>0</v>
      </c>
      <c r="V347" s="38">
        <f t="shared" ca="1" si="652"/>
        <v>0</v>
      </c>
      <c r="W347" s="38">
        <f t="shared" ca="1" si="652"/>
        <v>0</v>
      </c>
      <c r="X347" s="38">
        <f t="shared" ca="1" si="652"/>
        <v>0</v>
      </c>
      <c r="Y347" s="38">
        <f t="shared" ca="1" si="652"/>
        <v>0</v>
      </c>
      <c r="Z347" s="38">
        <f t="shared" ca="1" si="652"/>
        <v>0</v>
      </c>
      <c r="AA347" s="38">
        <f t="shared" ca="1" si="652"/>
        <v>0</v>
      </c>
      <c r="AB347" s="38">
        <f t="shared" ca="1" si="652"/>
        <v>0</v>
      </c>
      <c r="AC347" s="38">
        <f t="shared" ca="1" si="652"/>
        <v>0</v>
      </c>
      <c r="AD347" s="38">
        <f t="shared" ca="1" si="652"/>
        <v>0</v>
      </c>
      <c r="AE347" s="38">
        <f t="shared" ca="1" si="652"/>
        <v>0</v>
      </c>
      <c r="AF347" s="38">
        <f t="shared" ca="1" si="652"/>
        <v>0</v>
      </c>
      <c r="AG347" s="38">
        <f t="shared" ca="1" si="652"/>
        <v>0</v>
      </c>
      <c r="AH347" s="38">
        <f t="shared" ca="1" si="652"/>
        <v>0</v>
      </c>
      <c r="AI347" s="38">
        <f t="shared" ca="1" si="652"/>
        <v>0</v>
      </c>
      <c r="AJ347" s="38">
        <f t="shared" ca="1" si="652"/>
        <v>0</v>
      </c>
      <c r="AK347" s="38">
        <f t="shared" ca="1" si="652"/>
        <v>0</v>
      </c>
      <c r="AL347" s="38">
        <f t="shared" ca="1" si="652"/>
        <v>0</v>
      </c>
      <c r="AM347" s="51"/>
    </row>
    <row r="348" spans="1:39" ht="15" customHeight="1" x14ac:dyDescent="0.25">
      <c r="A348" s="254"/>
      <c r="B348" s="214"/>
      <c r="C348" s="214"/>
      <c r="D348" s="53" t="s">
        <v>15</v>
      </c>
      <c r="E348" s="38">
        <f ca="1">IF(E337="","",E337+E347)</f>
        <v>0</v>
      </c>
      <c r="F348" s="39">
        <f ca="1">IF(F337="","",F337+F347)</f>
        <v>0</v>
      </c>
      <c r="G348" s="39">
        <f ca="1">IF(G337="","",G337+G347)</f>
        <v>0</v>
      </c>
      <c r="H348" s="39">
        <f t="shared" ref="H348" ca="1" si="653">IF(H337="","",H337+H347)</f>
        <v>0</v>
      </c>
      <c r="I348" s="39">
        <f t="shared" ref="I348" ca="1" si="654">IF(I337="","",I337+I347)</f>
        <v>0</v>
      </c>
      <c r="J348" s="39">
        <f t="shared" ref="J348" ca="1" si="655">IF(J337="","",J337+J347)</f>
        <v>0</v>
      </c>
      <c r="K348" s="39">
        <f t="shared" ref="K348" ca="1" si="656">IF(K337="","",K337+K347)</f>
        <v>0</v>
      </c>
      <c r="L348" s="39">
        <f t="shared" ref="L348" ca="1" si="657">IF(L337="","",L337+L347)</f>
        <v>0</v>
      </c>
      <c r="M348" s="39">
        <f t="shared" ref="M348" ca="1" si="658">IF(M337="","",M337+M347)</f>
        <v>0</v>
      </c>
      <c r="N348" s="40">
        <f t="shared" ref="N348" ca="1" si="659">IF(N337="","",N337+N347)</f>
        <v>0</v>
      </c>
      <c r="O348" s="39">
        <f t="shared" ref="O348" ca="1" si="660">IF(O337="","",O337+O347)</f>
        <v>0</v>
      </c>
      <c r="P348" s="39">
        <f t="shared" ref="P348" ca="1" si="661">IF(P337="","",P337+P347)</f>
        <v>0</v>
      </c>
      <c r="Q348" s="39">
        <f t="shared" ref="Q348" ca="1" si="662">IF(Q337="","",Q337+Q347)</f>
        <v>0</v>
      </c>
      <c r="R348" s="39">
        <f t="shared" ref="R348" ca="1" si="663">IF(R337="","",R337+R347)</f>
        <v>0</v>
      </c>
      <c r="S348" s="39">
        <f t="shared" ref="S348" ca="1" si="664">IF(S337="","",S337+S347)</f>
        <v>0</v>
      </c>
      <c r="T348" s="39">
        <f t="shared" ref="T348" ca="1" si="665">IF(T337="","",T337+T347)</f>
        <v>0</v>
      </c>
      <c r="U348" s="39">
        <f t="shared" ref="U348" ca="1" si="666">IF(U337="","",U337+U347)</f>
        <v>0</v>
      </c>
      <c r="V348" s="39">
        <f t="shared" ref="V348" ca="1" si="667">IF(V337="","",V337+V347)</f>
        <v>0</v>
      </c>
      <c r="W348" s="39">
        <f t="shared" ref="W348" ca="1" si="668">IF(W337="","",W337+W347)</f>
        <v>0</v>
      </c>
      <c r="X348" s="39">
        <f t="shared" ref="X348" ca="1" si="669">IF(X337="","",X337+X347)</f>
        <v>0</v>
      </c>
      <c r="Y348" s="39">
        <f t="shared" ref="Y348" ca="1" si="670">IF(Y337="","",Y337+Y347)</f>
        <v>0</v>
      </c>
      <c r="Z348" s="40">
        <f t="shared" ref="Z348" ca="1" si="671">IF(Z337="","",Z337+Z347)</f>
        <v>0</v>
      </c>
      <c r="AA348" s="38">
        <f t="shared" ref="AA348" ca="1" si="672">IF(AA337="","",AA337+AA347)</f>
        <v>0</v>
      </c>
      <c r="AB348" s="39">
        <f t="shared" ref="AB348" ca="1" si="673">IF(AB337="","",AB337+AB347)</f>
        <v>0</v>
      </c>
      <c r="AC348" s="39">
        <f t="shared" ref="AC348" ca="1" si="674">IF(AC337="","",AC337+AC347)</f>
        <v>0</v>
      </c>
      <c r="AD348" s="39">
        <f t="shared" ref="AD348" ca="1" si="675">IF(AD337="","",AD337+AD347)</f>
        <v>0</v>
      </c>
      <c r="AE348" s="39">
        <f t="shared" ref="AE348" ca="1" si="676">IF(AE337="","",AE337+AE347)</f>
        <v>0</v>
      </c>
      <c r="AF348" s="39">
        <f t="shared" ref="AF348" ca="1" si="677">IF(AF337="","",AF337+AF347)</f>
        <v>0</v>
      </c>
      <c r="AG348" s="39">
        <f t="shared" ref="AG348" ca="1" si="678">IF(AG337="","",AG337+AG347)</f>
        <v>0</v>
      </c>
      <c r="AH348" s="39">
        <f t="shared" ref="AH348" ca="1" si="679">IF(AH337="","",AH337+AH347)</f>
        <v>0</v>
      </c>
      <c r="AI348" s="39">
        <f t="shared" ref="AI348" ca="1" si="680">IF(AI337="","",AI337+AI347)</f>
        <v>0</v>
      </c>
      <c r="AJ348" s="39">
        <f t="shared" ref="AJ348" ca="1" si="681">IF(AJ337="","",AJ337+AJ347)</f>
        <v>0</v>
      </c>
      <c r="AK348" s="39">
        <f t="shared" ref="AK348" ca="1" si="682">IF(AK337="","",AK337+AK347)</f>
        <v>0</v>
      </c>
      <c r="AL348" s="39">
        <f t="shared" ref="AL348" ca="1" si="683">IF(AL337="","",AL337+AL347)</f>
        <v>0</v>
      </c>
      <c r="AM348" s="51"/>
    </row>
    <row r="349" spans="1:39" ht="15" customHeight="1" x14ac:dyDescent="0.25">
      <c r="A349" s="254"/>
      <c r="B349" s="214"/>
      <c r="C349" s="214"/>
      <c r="D349" s="53" t="s">
        <v>16</v>
      </c>
      <c r="E349" s="44">
        <f t="shared" ref="E349:AL349" ca="1" si="684">IF(E341="","",E341+E347)</f>
        <v>0</v>
      </c>
      <c r="F349">
        <f t="shared" ca="1" si="684"/>
        <v>0</v>
      </c>
      <c r="G349">
        <f t="shared" ca="1" si="684"/>
        <v>0</v>
      </c>
      <c r="H349">
        <f t="shared" ca="1" si="684"/>
        <v>0</v>
      </c>
      <c r="I349">
        <f t="shared" ca="1" si="684"/>
        <v>0</v>
      </c>
      <c r="J349">
        <f t="shared" ca="1" si="684"/>
        <v>0</v>
      </c>
      <c r="K349">
        <f t="shared" ca="1" si="684"/>
        <v>0</v>
      </c>
      <c r="L349">
        <f t="shared" ca="1" si="684"/>
        <v>0</v>
      </c>
      <c r="M349">
        <f t="shared" ca="1" si="684"/>
        <v>0</v>
      </c>
      <c r="N349" s="45">
        <f t="shared" ca="1" si="684"/>
        <v>0</v>
      </c>
      <c r="O349">
        <f t="shared" ca="1" si="684"/>
        <v>0</v>
      </c>
      <c r="P349">
        <f t="shared" ca="1" si="684"/>
        <v>0</v>
      </c>
      <c r="Q349">
        <f t="shared" ca="1" si="684"/>
        <v>0</v>
      </c>
      <c r="R349">
        <f t="shared" ca="1" si="684"/>
        <v>0</v>
      </c>
      <c r="S349">
        <f t="shared" ca="1" si="684"/>
        <v>0</v>
      </c>
      <c r="T349">
        <f t="shared" ca="1" si="684"/>
        <v>0</v>
      </c>
      <c r="U349">
        <f t="shared" ca="1" si="684"/>
        <v>0</v>
      </c>
      <c r="V349">
        <f t="shared" ca="1" si="684"/>
        <v>0</v>
      </c>
      <c r="W349">
        <f t="shared" ca="1" si="684"/>
        <v>0</v>
      </c>
      <c r="X349">
        <f t="shared" ca="1" si="684"/>
        <v>0</v>
      </c>
      <c r="Y349">
        <f t="shared" ca="1" si="684"/>
        <v>0</v>
      </c>
      <c r="Z349" s="45">
        <f t="shared" ca="1" si="684"/>
        <v>0</v>
      </c>
      <c r="AA349" s="44">
        <f t="shared" ca="1" si="684"/>
        <v>0</v>
      </c>
      <c r="AB349">
        <f t="shared" ca="1" si="684"/>
        <v>0</v>
      </c>
      <c r="AC349">
        <f t="shared" ca="1" si="684"/>
        <v>0</v>
      </c>
      <c r="AD349">
        <f t="shared" ca="1" si="684"/>
        <v>0</v>
      </c>
      <c r="AE349">
        <f t="shared" ca="1" si="684"/>
        <v>0</v>
      </c>
      <c r="AF349">
        <f t="shared" ca="1" si="684"/>
        <v>0</v>
      </c>
      <c r="AG349">
        <f t="shared" ca="1" si="684"/>
        <v>0</v>
      </c>
      <c r="AH349">
        <f t="shared" ca="1" si="684"/>
        <v>0</v>
      </c>
      <c r="AI349">
        <f t="shared" ca="1" si="684"/>
        <v>0</v>
      </c>
      <c r="AJ349">
        <f t="shared" ca="1" si="684"/>
        <v>0</v>
      </c>
      <c r="AK349">
        <f t="shared" ca="1" si="684"/>
        <v>0</v>
      </c>
      <c r="AL349">
        <f t="shared" ca="1" si="684"/>
        <v>0</v>
      </c>
      <c r="AM349" s="51"/>
    </row>
    <row r="350" spans="1:39" ht="15.75" customHeight="1" x14ac:dyDescent="0.25">
      <c r="A350" s="254"/>
      <c r="B350" s="214"/>
      <c r="C350" s="214"/>
      <c r="D350" s="50" t="s">
        <v>8</v>
      </c>
      <c r="E350" s="244">
        <f>SUMIFS(Katsayilar!$C$2:$C$50,Katsayilar!$A$2:$A$50,"&lt;="&amp;DATE(YEAR(E334),MONTH(E334),1),Katsayilar!$B$2:$B$50,"&gt;="&amp;DATE(YEAR(E334),MONTH(E334),1))</f>
        <v>0.43368400000000001</v>
      </c>
      <c r="F350" s="238"/>
      <c r="G350" s="238"/>
      <c r="H350" s="230"/>
      <c r="I350" s="231">
        <f>SUMIFS(Katsayilar!$C$2:$C$50,Katsayilar!$A$2:$A$50,"&lt;="&amp;DATE(YEAR(I334),MONTH(I334),1),Katsayilar!$B$2:$B$50,"&gt;="&amp;DATE(YEAR(I334),MONTH(I334),1))</f>
        <v>0.50979600000000003</v>
      </c>
      <c r="J350" s="238"/>
      <c r="K350" s="238"/>
      <c r="L350" s="238"/>
      <c r="M350" s="238"/>
      <c r="N350" s="239"/>
      <c r="O350" s="244">
        <f>SUMIFS(Katsayilar!$C$2:$C$50,Katsayilar!$A$2:$A$50,"&lt;="&amp;DATE(YEAR(O334),MONTH(O334),1),Katsayilar!$B$2:$B$50,"&gt;="&amp;DATE(YEAR(O334),MONTH(O334),1))</f>
        <v>0.76087099999999996</v>
      </c>
      <c r="P350" s="238"/>
      <c r="Q350" s="238"/>
      <c r="R350" s="238"/>
      <c r="S350" s="238"/>
      <c r="T350" s="230"/>
      <c r="U350" s="231">
        <f>SUMIFS(Katsayilar!$C$2:$C$50,Katsayilar!$A$2:$A$50,"&lt;="&amp;DATE(YEAR(U334),MONTH(U334),1),Katsayilar!$B$2:$B$50,"&gt;="&amp;DATE(YEAR(U334),MONTH(U334),1))</f>
        <v>0.90779600000000005</v>
      </c>
      <c r="V350" s="238"/>
      <c r="W350" s="238"/>
      <c r="X350" s="238"/>
      <c r="Y350" s="238"/>
      <c r="Z350" s="239"/>
      <c r="AA350" s="244">
        <f>SUMIFS(Katsayilar!$C$2:$C$50,Katsayilar!$A$2:$A$50,"&lt;="&amp;DATE(YEAR(AA334),MONTH(AA334),1),Katsayilar!$B$2:$B$50,"&gt;="&amp;DATE(YEAR(AA334),MONTH(AA334),1))</f>
        <v>1.012556</v>
      </c>
      <c r="AB350" s="238"/>
      <c r="AC350" s="238"/>
      <c r="AD350" s="238"/>
      <c r="AE350" s="238"/>
      <c r="AF350" s="230"/>
      <c r="AG350" s="231">
        <f>SUMIFS(Katsayilar!$C$2:$C$50,Katsayilar!$A$2:$A$50,"&lt;="&amp;DATE(YEAR(AG334),MONTH(AG334),1),Katsayilar!$B$2:$B$50,"&gt;="&amp;DATE(YEAR(AG334),MONTH(AG334),1))</f>
        <v>1.1702109999999999</v>
      </c>
      <c r="AH350" s="238"/>
      <c r="AI350" s="238"/>
      <c r="AJ350" s="238"/>
      <c r="AK350" s="238"/>
      <c r="AL350" s="239"/>
      <c r="AM350" s="51"/>
    </row>
    <row r="351" spans="1:39" ht="15.75" customHeight="1" x14ac:dyDescent="0.25">
      <c r="A351" s="254"/>
      <c r="B351" s="214"/>
      <c r="C351" s="214"/>
      <c r="D351" s="50" t="s">
        <v>17</v>
      </c>
      <c r="E351" s="240">
        <f>SUM(E337:H337)</f>
        <v>0</v>
      </c>
      <c r="F351" s="241"/>
      <c r="G351" s="241"/>
      <c r="H351" s="223"/>
      <c r="I351" s="242">
        <f>SUM(I337:N337)</f>
        <v>0</v>
      </c>
      <c r="J351" s="241"/>
      <c r="K351" s="241"/>
      <c r="L351" s="241"/>
      <c r="M351" s="241"/>
      <c r="N351" s="243"/>
      <c r="O351" s="240">
        <f t="shared" ref="O351:O355" si="685">SUM(O337:T337)</f>
        <v>0</v>
      </c>
      <c r="P351" s="241"/>
      <c r="Q351" s="241"/>
      <c r="R351" s="241"/>
      <c r="S351" s="241"/>
      <c r="T351" s="223"/>
      <c r="U351" s="242">
        <f t="shared" ref="U351:U355" si="686">SUM(U337:Z337)</f>
        <v>0</v>
      </c>
      <c r="V351" s="241"/>
      <c r="W351" s="241"/>
      <c r="X351" s="241"/>
      <c r="Y351" s="241"/>
      <c r="Z351" s="243"/>
      <c r="AA351" s="240">
        <f t="shared" ref="AA351:AA355" si="687">SUM(AA337:AF337)</f>
        <v>0</v>
      </c>
      <c r="AB351" s="241"/>
      <c r="AC351" s="241"/>
      <c r="AD351" s="241"/>
      <c r="AE351" s="241"/>
      <c r="AF351" s="223"/>
      <c r="AG351" s="242">
        <f t="shared" ref="AG351:AG355" si="688">SUM(AG337:AL337)</f>
        <v>0</v>
      </c>
      <c r="AH351" s="241"/>
      <c r="AI351" s="241"/>
      <c r="AJ351" s="241"/>
      <c r="AK351" s="241"/>
      <c r="AL351" s="243"/>
      <c r="AM351" s="49">
        <f>SUM(E351:AL351)</f>
        <v>0</v>
      </c>
    </row>
    <row r="352" spans="1:39" ht="15.75" customHeight="1" x14ac:dyDescent="0.25">
      <c r="A352" s="254"/>
      <c r="B352" s="214"/>
      <c r="C352" s="214"/>
      <c r="D352" s="50" t="s">
        <v>51</v>
      </c>
      <c r="E352" s="240">
        <f>SUM(E338:H338)</f>
        <v>0</v>
      </c>
      <c r="F352" s="241"/>
      <c r="G352" s="241"/>
      <c r="H352" s="223"/>
      <c r="I352" s="242">
        <f t="shared" ref="I352:I355" si="689">SUM(I338:N338)</f>
        <v>0</v>
      </c>
      <c r="J352" s="241"/>
      <c r="K352" s="241"/>
      <c r="L352" s="241"/>
      <c r="M352" s="241"/>
      <c r="N352" s="243"/>
      <c r="O352" s="240">
        <f t="shared" si="685"/>
        <v>0</v>
      </c>
      <c r="P352" s="241"/>
      <c r="Q352" s="241"/>
      <c r="R352" s="241"/>
      <c r="S352" s="241"/>
      <c r="T352" s="223"/>
      <c r="U352" s="242">
        <f t="shared" si="686"/>
        <v>0</v>
      </c>
      <c r="V352" s="241"/>
      <c r="W352" s="241"/>
      <c r="X352" s="241"/>
      <c r="Y352" s="241"/>
      <c r="Z352" s="243"/>
      <c r="AA352" s="240">
        <f t="shared" si="687"/>
        <v>0</v>
      </c>
      <c r="AB352" s="241"/>
      <c r="AC352" s="241"/>
      <c r="AD352" s="241"/>
      <c r="AE352" s="241"/>
      <c r="AF352" s="223"/>
      <c r="AG352" s="242">
        <f t="shared" si="688"/>
        <v>0</v>
      </c>
      <c r="AH352" s="241"/>
      <c r="AI352" s="241"/>
      <c r="AJ352" s="241"/>
      <c r="AK352" s="241"/>
      <c r="AL352" s="243"/>
      <c r="AM352" s="49">
        <f t="shared" ref="AM352:AM358" si="690">SUM(E352:AL352)</f>
        <v>0</v>
      </c>
    </row>
    <row r="353" spans="1:39" ht="15.75" customHeight="1" x14ac:dyDescent="0.25">
      <c r="A353" s="254"/>
      <c r="B353" s="214"/>
      <c r="C353" s="214"/>
      <c r="D353" s="50" t="s">
        <v>18</v>
      </c>
      <c r="E353" s="240">
        <f t="shared" ref="E353:E355" si="691">SUM(E339:H339)</f>
        <v>0</v>
      </c>
      <c r="F353" s="241"/>
      <c r="G353" s="241"/>
      <c r="H353" s="223"/>
      <c r="I353" s="242">
        <f t="shared" si="689"/>
        <v>0</v>
      </c>
      <c r="J353" s="241"/>
      <c r="K353" s="241"/>
      <c r="L353" s="241"/>
      <c r="M353" s="241"/>
      <c r="N353" s="243"/>
      <c r="O353" s="240">
        <f t="shared" si="685"/>
        <v>0</v>
      </c>
      <c r="P353" s="241"/>
      <c r="Q353" s="241"/>
      <c r="R353" s="241"/>
      <c r="S353" s="241"/>
      <c r="T353" s="223"/>
      <c r="U353" s="242">
        <f t="shared" si="686"/>
        <v>0</v>
      </c>
      <c r="V353" s="241"/>
      <c r="W353" s="241"/>
      <c r="X353" s="241"/>
      <c r="Y353" s="241"/>
      <c r="Z353" s="243"/>
      <c r="AA353" s="240">
        <f t="shared" si="687"/>
        <v>0</v>
      </c>
      <c r="AB353" s="241"/>
      <c r="AC353" s="241"/>
      <c r="AD353" s="241"/>
      <c r="AE353" s="241"/>
      <c r="AF353" s="223"/>
      <c r="AG353" s="242">
        <f t="shared" si="688"/>
        <v>0</v>
      </c>
      <c r="AH353" s="241"/>
      <c r="AI353" s="241"/>
      <c r="AJ353" s="241"/>
      <c r="AK353" s="241"/>
      <c r="AL353" s="243"/>
      <c r="AM353" s="49">
        <f t="shared" si="690"/>
        <v>0</v>
      </c>
    </row>
    <row r="354" spans="1:39" ht="15.75" customHeight="1" x14ac:dyDescent="0.25">
      <c r="A354" s="254"/>
      <c r="B354" s="214"/>
      <c r="C354" s="214"/>
      <c r="D354" s="50" t="s">
        <v>9</v>
      </c>
      <c r="E354" s="240">
        <f t="shared" si="691"/>
        <v>0</v>
      </c>
      <c r="F354" s="241"/>
      <c r="G354" s="241"/>
      <c r="H354" s="223"/>
      <c r="I354" s="242">
        <f t="shared" si="689"/>
        <v>0</v>
      </c>
      <c r="J354" s="241"/>
      <c r="K354" s="241"/>
      <c r="L354" s="241"/>
      <c r="M354" s="241"/>
      <c r="N354" s="243"/>
      <c r="O354" s="240">
        <f t="shared" si="685"/>
        <v>0</v>
      </c>
      <c r="P354" s="241"/>
      <c r="Q354" s="241"/>
      <c r="R354" s="241"/>
      <c r="S354" s="241"/>
      <c r="T354" s="223"/>
      <c r="U354" s="242">
        <f t="shared" si="686"/>
        <v>0</v>
      </c>
      <c r="V354" s="241"/>
      <c r="W354" s="241"/>
      <c r="X354" s="241"/>
      <c r="Y354" s="241"/>
      <c r="Z354" s="243"/>
      <c r="AA354" s="240">
        <f t="shared" si="687"/>
        <v>0</v>
      </c>
      <c r="AB354" s="241"/>
      <c r="AC354" s="241"/>
      <c r="AD354" s="241"/>
      <c r="AE354" s="241"/>
      <c r="AF354" s="223"/>
      <c r="AG354" s="242">
        <f t="shared" si="688"/>
        <v>0</v>
      </c>
      <c r="AH354" s="241"/>
      <c r="AI354" s="241"/>
      <c r="AJ354" s="241"/>
      <c r="AK354" s="241"/>
      <c r="AL354" s="243"/>
      <c r="AM354" s="49">
        <f t="shared" si="690"/>
        <v>0</v>
      </c>
    </row>
    <row r="355" spans="1:39" ht="15.75" customHeight="1" x14ac:dyDescent="0.25">
      <c r="A355" s="254"/>
      <c r="B355" s="214"/>
      <c r="C355" s="214"/>
      <c r="D355" s="50" t="s">
        <v>19</v>
      </c>
      <c r="E355" s="240">
        <f t="shared" si="691"/>
        <v>0</v>
      </c>
      <c r="F355" s="241"/>
      <c r="G355" s="241"/>
      <c r="H355" s="223"/>
      <c r="I355" s="242">
        <f t="shared" si="689"/>
        <v>0</v>
      </c>
      <c r="J355" s="241"/>
      <c r="K355" s="241"/>
      <c r="L355" s="241"/>
      <c r="M355" s="241"/>
      <c r="N355" s="243"/>
      <c r="O355" s="240">
        <f t="shared" si="685"/>
        <v>0</v>
      </c>
      <c r="P355" s="241"/>
      <c r="Q355" s="241"/>
      <c r="R355" s="241"/>
      <c r="S355" s="241"/>
      <c r="T355" s="223"/>
      <c r="U355" s="242">
        <f t="shared" si="686"/>
        <v>0</v>
      </c>
      <c r="V355" s="241"/>
      <c r="W355" s="241"/>
      <c r="X355" s="241"/>
      <c r="Y355" s="241"/>
      <c r="Z355" s="243"/>
      <c r="AA355" s="240">
        <f t="shared" si="687"/>
        <v>0</v>
      </c>
      <c r="AB355" s="241"/>
      <c r="AC355" s="241"/>
      <c r="AD355" s="241"/>
      <c r="AE355" s="241"/>
      <c r="AF355" s="223"/>
      <c r="AG355" s="242">
        <f t="shared" si="688"/>
        <v>0</v>
      </c>
      <c r="AH355" s="241"/>
      <c r="AI355" s="241"/>
      <c r="AJ355" s="241"/>
      <c r="AK355" s="241"/>
      <c r="AL355" s="243"/>
      <c r="AM355" s="49">
        <f t="shared" si="690"/>
        <v>0</v>
      </c>
    </row>
    <row r="356" spans="1:39" ht="15.75" customHeight="1" x14ac:dyDescent="0.25">
      <c r="A356" s="254"/>
      <c r="B356" s="214"/>
      <c r="C356" s="214"/>
      <c r="D356" s="50" t="s">
        <v>21</v>
      </c>
      <c r="E356" s="240">
        <f ca="1">SUM(E347:H347)</f>
        <v>0</v>
      </c>
      <c r="F356" s="241"/>
      <c r="G356" s="241"/>
      <c r="H356" s="223"/>
      <c r="I356" s="242">
        <f ca="1">SUM(I347:N347)</f>
        <v>0</v>
      </c>
      <c r="J356" s="241"/>
      <c r="K356" s="241"/>
      <c r="L356" s="241"/>
      <c r="M356" s="241"/>
      <c r="N356" s="243"/>
      <c r="O356" s="240">
        <f ca="1">SUM(O347:T347)</f>
        <v>0</v>
      </c>
      <c r="P356" s="241"/>
      <c r="Q356" s="241"/>
      <c r="R356" s="241"/>
      <c r="S356" s="241"/>
      <c r="T356" s="223"/>
      <c r="U356" s="242">
        <f ca="1">SUM(U347:Z347)</f>
        <v>0</v>
      </c>
      <c r="V356" s="241"/>
      <c r="W356" s="241"/>
      <c r="X356" s="241"/>
      <c r="Y356" s="241"/>
      <c r="Z356" s="243"/>
      <c r="AA356" s="240">
        <f ca="1">SUM(AA347:AF347)</f>
        <v>0</v>
      </c>
      <c r="AB356" s="241"/>
      <c r="AC356" s="241"/>
      <c r="AD356" s="241"/>
      <c r="AE356" s="241"/>
      <c r="AF356" s="223"/>
      <c r="AG356" s="242">
        <f ca="1">SUM(AG347:AL347)</f>
        <v>0</v>
      </c>
      <c r="AH356" s="241"/>
      <c r="AI356" s="241"/>
      <c r="AJ356" s="241"/>
      <c r="AK356" s="241"/>
      <c r="AL356" s="243"/>
      <c r="AM356" s="49">
        <f t="shared" ca="1" si="690"/>
        <v>0</v>
      </c>
    </row>
    <row r="357" spans="1:39" ht="15.75" customHeight="1" x14ac:dyDescent="0.25">
      <c r="A357" s="254"/>
      <c r="B357" s="214"/>
      <c r="C357" s="214"/>
      <c r="D357" s="50" t="s">
        <v>15</v>
      </c>
      <c r="E357" s="240">
        <f t="shared" ref="E357:E358" ca="1" si="692">SUM(E348:H348)</f>
        <v>0</v>
      </c>
      <c r="F357" s="241"/>
      <c r="G357" s="241"/>
      <c r="H357" s="223"/>
      <c r="I357" s="242">
        <f t="shared" ref="I357:I358" ca="1" si="693">SUM(I348:N348)</f>
        <v>0</v>
      </c>
      <c r="J357" s="241"/>
      <c r="K357" s="241"/>
      <c r="L357" s="241"/>
      <c r="M357" s="241"/>
      <c r="N357" s="243"/>
      <c r="O357" s="240">
        <f t="shared" ref="O357:O358" ca="1" si="694">SUM(O348:T348)</f>
        <v>0</v>
      </c>
      <c r="P357" s="241"/>
      <c r="Q357" s="241"/>
      <c r="R357" s="241"/>
      <c r="S357" s="241"/>
      <c r="T357" s="223"/>
      <c r="U357" s="242">
        <f t="shared" ref="U357:U358" ca="1" si="695">SUM(U348:Z348)</f>
        <v>0</v>
      </c>
      <c r="V357" s="241"/>
      <c r="W357" s="241"/>
      <c r="X357" s="241"/>
      <c r="Y357" s="241"/>
      <c r="Z357" s="243"/>
      <c r="AA357" s="240">
        <f t="shared" ref="AA357:AA358" ca="1" si="696">SUM(AA348:AF348)</f>
        <v>0</v>
      </c>
      <c r="AB357" s="241"/>
      <c r="AC357" s="241"/>
      <c r="AD357" s="241"/>
      <c r="AE357" s="241"/>
      <c r="AF357" s="223"/>
      <c r="AG357" s="242">
        <f t="shared" ref="AG357:AG358" ca="1" si="697">SUM(AG348:AL348)</f>
        <v>0</v>
      </c>
      <c r="AH357" s="241"/>
      <c r="AI357" s="241"/>
      <c r="AJ357" s="241"/>
      <c r="AK357" s="241"/>
      <c r="AL357" s="243"/>
      <c r="AM357" s="49">
        <f t="shared" ca="1" si="690"/>
        <v>0</v>
      </c>
    </row>
    <row r="358" spans="1:39" ht="15.75" customHeight="1" thickBot="1" x14ac:dyDescent="0.3">
      <c r="A358" s="255"/>
      <c r="B358" s="215"/>
      <c r="C358" s="215"/>
      <c r="D358" s="54" t="s">
        <v>16</v>
      </c>
      <c r="E358" s="245">
        <f t="shared" ca="1" si="692"/>
        <v>0</v>
      </c>
      <c r="F358" s="246"/>
      <c r="G358" s="246"/>
      <c r="H358" s="232"/>
      <c r="I358" s="247">
        <f t="shared" ca="1" si="693"/>
        <v>0</v>
      </c>
      <c r="J358" s="246"/>
      <c r="K358" s="246"/>
      <c r="L358" s="246"/>
      <c r="M358" s="246"/>
      <c r="N358" s="248"/>
      <c r="O358" s="245">
        <f t="shared" ca="1" si="694"/>
        <v>0</v>
      </c>
      <c r="P358" s="246"/>
      <c r="Q358" s="246"/>
      <c r="R358" s="246"/>
      <c r="S358" s="246"/>
      <c r="T358" s="232"/>
      <c r="U358" s="247">
        <f t="shared" ca="1" si="695"/>
        <v>0</v>
      </c>
      <c r="V358" s="246"/>
      <c r="W358" s="246"/>
      <c r="X358" s="246"/>
      <c r="Y358" s="246"/>
      <c r="Z358" s="248"/>
      <c r="AA358" s="245">
        <f t="shared" ca="1" si="696"/>
        <v>0</v>
      </c>
      <c r="AB358" s="246"/>
      <c r="AC358" s="246"/>
      <c r="AD358" s="246"/>
      <c r="AE358" s="246"/>
      <c r="AF358" s="232"/>
      <c r="AG358" s="247">
        <f t="shared" ca="1" si="697"/>
        <v>0</v>
      </c>
      <c r="AH358" s="246"/>
      <c r="AI358" s="246"/>
      <c r="AJ358" s="246"/>
      <c r="AK358" s="246"/>
      <c r="AL358" s="248"/>
      <c r="AM358" s="55">
        <f t="shared" ca="1" si="690"/>
        <v>0</v>
      </c>
    </row>
    <row r="359" spans="1:39" ht="4.9000000000000004" customHeight="1" x14ac:dyDescent="0.25">
      <c r="A359" s="253">
        <v>15</v>
      </c>
      <c r="B359" s="213">
        <f>'VERİ GİRİŞİ'!B26</f>
        <v>0</v>
      </c>
      <c r="C359" s="213">
        <f>'VERİ GİRİŞİ'!C26</f>
        <v>0</v>
      </c>
      <c r="D359" s="61" t="s">
        <v>50</v>
      </c>
      <c r="E359" s="62">
        <v>45016</v>
      </c>
      <c r="F359" s="63">
        <v>45044</v>
      </c>
      <c r="G359" s="63">
        <v>45047</v>
      </c>
      <c r="H359" s="63">
        <v>45078</v>
      </c>
      <c r="I359" s="63">
        <v>45108</v>
      </c>
      <c r="J359" s="63">
        <v>45139</v>
      </c>
      <c r="K359" s="63">
        <v>45170</v>
      </c>
      <c r="L359" s="63">
        <v>45200</v>
      </c>
      <c r="M359" s="63">
        <v>45231</v>
      </c>
      <c r="N359" s="64">
        <v>45261</v>
      </c>
      <c r="O359" s="65">
        <v>45292</v>
      </c>
      <c r="P359" s="63">
        <v>45323</v>
      </c>
      <c r="Q359" s="63">
        <v>45352</v>
      </c>
      <c r="R359" s="63">
        <v>45383</v>
      </c>
      <c r="S359" s="63">
        <v>45413</v>
      </c>
      <c r="T359" s="63">
        <v>45444</v>
      </c>
      <c r="U359" s="63">
        <v>45474</v>
      </c>
      <c r="V359" s="63">
        <v>45505</v>
      </c>
      <c r="W359" s="63">
        <v>45536</v>
      </c>
      <c r="X359" s="63">
        <v>45566</v>
      </c>
      <c r="Y359" s="63">
        <v>45597</v>
      </c>
      <c r="Z359" s="64">
        <v>45627</v>
      </c>
      <c r="AA359" s="62">
        <v>45658</v>
      </c>
      <c r="AB359" s="63">
        <v>45689</v>
      </c>
      <c r="AC359" s="63">
        <v>45717</v>
      </c>
      <c r="AD359" s="63">
        <v>45748</v>
      </c>
      <c r="AE359" s="63">
        <v>45778</v>
      </c>
      <c r="AF359" s="63">
        <v>45809</v>
      </c>
      <c r="AG359" s="63">
        <v>45839</v>
      </c>
      <c r="AH359" s="63">
        <v>45870</v>
      </c>
      <c r="AI359" s="63">
        <v>45901</v>
      </c>
      <c r="AJ359" s="63">
        <v>45931</v>
      </c>
      <c r="AK359" s="63">
        <v>45962</v>
      </c>
      <c r="AL359" s="66">
        <v>45992</v>
      </c>
      <c r="AM359" s="67"/>
    </row>
    <row r="360" spans="1:39" x14ac:dyDescent="0.25">
      <c r="A360" s="254"/>
      <c r="B360" s="214"/>
      <c r="C360" s="214"/>
      <c r="D360" s="50" t="s">
        <v>20</v>
      </c>
      <c r="E360" s="79">
        <f>'VERİ GİRİŞİ'!E26</f>
        <v>0</v>
      </c>
      <c r="F360" s="79">
        <f>'VERİ GİRİŞİ'!F26</f>
        <v>0</v>
      </c>
      <c r="G360" s="79">
        <f>'VERİ GİRİŞİ'!G26</f>
        <v>0</v>
      </c>
      <c r="H360" s="79">
        <f>'VERİ GİRİŞİ'!H26</f>
        <v>0</v>
      </c>
      <c r="I360" s="79">
        <f>'VERİ GİRİŞİ'!I26</f>
        <v>0</v>
      </c>
      <c r="J360" s="79">
        <f>'VERİ GİRİŞİ'!J26</f>
        <v>0</v>
      </c>
      <c r="K360" s="79">
        <f>'VERİ GİRİŞİ'!K26</f>
        <v>0</v>
      </c>
      <c r="L360" s="79">
        <f>'VERİ GİRİŞİ'!L26</f>
        <v>0</v>
      </c>
      <c r="M360" s="79">
        <f>'VERİ GİRİŞİ'!M26</f>
        <v>0</v>
      </c>
      <c r="N360" s="79">
        <f>'VERİ GİRİŞİ'!N26</f>
        <v>0</v>
      </c>
      <c r="O360" s="79">
        <f>'VERİ GİRİŞİ'!O26</f>
        <v>0</v>
      </c>
      <c r="P360" s="79">
        <f>'VERİ GİRİŞİ'!P26</f>
        <v>0</v>
      </c>
      <c r="Q360" s="79">
        <f>'VERİ GİRİŞİ'!Q26</f>
        <v>0</v>
      </c>
      <c r="R360" s="79">
        <f>'VERİ GİRİŞİ'!R26</f>
        <v>0</v>
      </c>
      <c r="S360" s="79">
        <f>'VERİ GİRİŞİ'!S26</f>
        <v>0</v>
      </c>
      <c r="T360" s="79">
        <f>'VERİ GİRİŞİ'!T26</f>
        <v>0</v>
      </c>
      <c r="U360" s="79">
        <f>'VERİ GİRİŞİ'!U26</f>
        <v>0</v>
      </c>
      <c r="V360" s="79">
        <f>'VERİ GİRİŞİ'!V26</f>
        <v>0</v>
      </c>
      <c r="W360" s="79">
        <f>'VERİ GİRİŞİ'!W26</f>
        <v>0</v>
      </c>
      <c r="X360" s="79">
        <f>'VERİ GİRİŞİ'!X26</f>
        <v>0</v>
      </c>
      <c r="Y360" s="79">
        <f>'VERİ GİRİŞİ'!Y26</f>
        <v>0</v>
      </c>
      <c r="Z360" s="79">
        <f>'VERİ GİRİŞİ'!Z26</f>
        <v>0</v>
      </c>
      <c r="AA360" s="79">
        <f>'VERİ GİRİŞİ'!AA26</f>
        <v>0</v>
      </c>
      <c r="AB360" s="79">
        <f>'VERİ GİRİŞİ'!AB26</f>
        <v>0</v>
      </c>
      <c r="AC360" s="79">
        <f>'VERİ GİRİŞİ'!AC26</f>
        <v>0</v>
      </c>
      <c r="AD360" s="79">
        <f>'VERİ GİRİŞİ'!AD26</f>
        <v>0</v>
      </c>
      <c r="AE360" s="79">
        <f>'VERİ GİRİŞİ'!AE26</f>
        <v>0</v>
      </c>
      <c r="AF360" s="79">
        <f>'VERİ GİRİŞİ'!AF26</f>
        <v>0</v>
      </c>
      <c r="AG360" s="79">
        <f>'VERİ GİRİŞİ'!AG26</f>
        <v>0</v>
      </c>
      <c r="AH360" s="79">
        <f>'VERİ GİRİŞİ'!AH26</f>
        <v>0</v>
      </c>
      <c r="AI360" s="79">
        <f>'VERİ GİRİŞİ'!AI26</f>
        <v>0</v>
      </c>
      <c r="AJ360" s="79">
        <f>'VERİ GİRİŞİ'!AJ26</f>
        <v>0</v>
      </c>
      <c r="AK360" s="79">
        <f>'VERİ GİRİŞİ'!AK26</f>
        <v>0</v>
      </c>
      <c r="AL360" s="79">
        <f>'VERİ GİRİŞİ'!AL26</f>
        <v>0</v>
      </c>
      <c r="AM360" s="52"/>
    </row>
    <row r="361" spans="1:39" ht="15" customHeight="1" x14ac:dyDescent="0.25">
      <c r="A361" s="254"/>
      <c r="B361" s="214"/>
      <c r="C361" s="214"/>
      <c r="D361" s="53" t="s">
        <v>8</v>
      </c>
      <c r="E361" s="35">
        <f>SUMIFS(Katsayilar!$C$2:$C$50,Katsayilar!$A$2:$A$50,"&lt;="&amp;DATE(YEAR(E359),MONTH(E359),1),Katsayilar!$B$2:$B$50,"&gt;="&amp;DATE(YEAR(E359),MONTH(E359),1))</f>
        <v>0.43368400000000001</v>
      </c>
      <c r="F361" s="36">
        <f>SUMIFS(Katsayilar!$C$2:$C$50,Katsayilar!$A$2:$A$50,"&lt;="&amp;DATE(YEAR(F359),MONTH(F359),1),Katsayilar!$B$2:$B$50,"&gt;="&amp;DATE(YEAR(F359),MONTH(F359),1))</f>
        <v>0.43368400000000001</v>
      </c>
      <c r="G361" s="36">
        <f>SUMIFS(Katsayilar!$C$2:$C$50,Katsayilar!$A$2:$A$50,"&lt;="&amp;DATE(YEAR(G359),MONTH(G359),1),Katsayilar!$B$2:$B$50,"&gt;="&amp;DATE(YEAR(G359),MONTH(G359),1))</f>
        <v>0.43368400000000001</v>
      </c>
      <c r="H361" s="36">
        <f>SUMIFS(Katsayilar!$C$2:$C$50,Katsayilar!$A$2:$A$50,"&lt;="&amp;DATE(YEAR(H359),MONTH(H359),1),Katsayilar!$B$2:$B$50,"&gt;="&amp;DATE(YEAR(H359),MONTH(H359),1))</f>
        <v>0.43368400000000001</v>
      </c>
      <c r="I361" s="36">
        <f>SUMIFS(Katsayilar!$C$2:$C$50,Katsayilar!$A$2:$A$50,"&lt;="&amp;DATE(YEAR(I359),MONTH(I359),1),Katsayilar!$B$2:$B$50,"&gt;="&amp;DATE(YEAR(I359),MONTH(I359),1))</f>
        <v>0.50979600000000003</v>
      </c>
      <c r="J361" s="36">
        <f>SUMIFS(Katsayilar!$C$2:$C$50,Katsayilar!$A$2:$A$50,"&lt;="&amp;DATE(YEAR(J359),MONTH(J359),1),Katsayilar!$B$2:$B$50,"&gt;="&amp;DATE(YEAR(J359),MONTH(J359),1))</f>
        <v>0.50979600000000003</v>
      </c>
      <c r="K361" s="36">
        <f>SUMIFS(Katsayilar!$C$2:$C$50,Katsayilar!$A$2:$A$50,"&lt;="&amp;DATE(YEAR(K359),MONTH(K359),1),Katsayilar!$B$2:$B$50,"&gt;="&amp;DATE(YEAR(K359),MONTH(K359),1))</f>
        <v>0.50979600000000003</v>
      </c>
      <c r="L361" s="36">
        <f>SUMIFS(Katsayilar!$C$2:$C$50,Katsayilar!$A$2:$A$50,"&lt;="&amp;DATE(YEAR(L359),MONTH(L359),1),Katsayilar!$B$2:$B$50,"&gt;="&amp;DATE(YEAR(L359),MONTH(L359),1))</f>
        <v>0.50979600000000003</v>
      </c>
      <c r="M361" s="36">
        <f>SUMIFS(Katsayilar!$C$2:$C$50,Katsayilar!$A$2:$A$50,"&lt;="&amp;DATE(YEAR(M359),MONTH(M359),1),Katsayilar!$B$2:$B$50,"&gt;="&amp;DATE(YEAR(M359),MONTH(M359),1))</f>
        <v>0.50979600000000003</v>
      </c>
      <c r="N361" s="37">
        <f>SUMIFS(Katsayilar!$C$2:$C$50,Katsayilar!$A$2:$A$50,"&lt;="&amp;DATE(YEAR(N359),MONTH(N359),1),Katsayilar!$B$2:$B$50,"&gt;="&amp;DATE(YEAR(N359),MONTH(N359),1))</f>
        <v>0.50979600000000003</v>
      </c>
      <c r="O361" s="36">
        <f>SUMIFS(Katsayilar!$C$2:$C$50,Katsayilar!$A$2:$A$50,"&lt;="&amp;DATE(YEAR(O359),MONTH(O359),1),Katsayilar!$B$2:$B$50,"&gt;="&amp;DATE(YEAR(O359),MONTH(O359),1))</f>
        <v>0.76087099999999996</v>
      </c>
      <c r="P361" s="36">
        <f>SUMIFS(Katsayilar!$C$2:$C$50,Katsayilar!$A$2:$A$50,"&lt;="&amp;DATE(YEAR(P359),MONTH(P359),1),Katsayilar!$B$2:$B$50,"&gt;="&amp;DATE(YEAR(P359),MONTH(P359),1))</f>
        <v>0.76087099999999996</v>
      </c>
      <c r="Q361" s="36">
        <f>SUMIFS(Katsayilar!$C$2:$C$50,Katsayilar!$A$2:$A$50,"&lt;="&amp;DATE(YEAR(Q359),MONTH(Q359),1),Katsayilar!$B$2:$B$50,"&gt;="&amp;DATE(YEAR(Q359),MONTH(Q359),1))</f>
        <v>0.76087099999999996</v>
      </c>
      <c r="R361" s="36">
        <f>SUMIFS(Katsayilar!$C$2:$C$50,Katsayilar!$A$2:$A$50,"&lt;="&amp;DATE(YEAR(R359),MONTH(R359),1),Katsayilar!$B$2:$B$50,"&gt;="&amp;DATE(YEAR(R359),MONTH(R359),1))</f>
        <v>0.76087099999999996</v>
      </c>
      <c r="S361" s="36">
        <f>SUMIFS(Katsayilar!$C$2:$C$50,Katsayilar!$A$2:$A$50,"&lt;="&amp;DATE(YEAR(S359),MONTH(S359),1),Katsayilar!$B$2:$B$50,"&gt;="&amp;DATE(YEAR(S359),MONTH(S359),1))</f>
        <v>0.76087099999999996</v>
      </c>
      <c r="T361" s="36">
        <f>SUMIFS(Katsayilar!$C$2:$C$50,Katsayilar!$A$2:$A$50,"&lt;="&amp;DATE(YEAR(T359),MONTH(T359),1),Katsayilar!$B$2:$B$50,"&gt;="&amp;DATE(YEAR(T359),MONTH(T359),1))</f>
        <v>0.76087099999999996</v>
      </c>
      <c r="U361" s="36">
        <f>SUMIFS(Katsayilar!$C$2:$C$50,Katsayilar!$A$2:$A$50,"&lt;="&amp;DATE(YEAR(U359),MONTH(U359),1),Katsayilar!$B$2:$B$50,"&gt;="&amp;DATE(YEAR(U359),MONTH(U359),1))</f>
        <v>0.90779600000000005</v>
      </c>
      <c r="V361" s="36">
        <f>SUMIFS(Katsayilar!$C$2:$C$50,Katsayilar!$A$2:$A$50,"&lt;="&amp;DATE(YEAR(V359),MONTH(V359),1),Katsayilar!$B$2:$B$50,"&gt;="&amp;DATE(YEAR(V359),MONTH(V359),1))</f>
        <v>0.90779600000000005</v>
      </c>
      <c r="W361" s="36">
        <f>SUMIFS(Katsayilar!$C$2:$C$50,Katsayilar!$A$2:$A$50,"&lt;="&amp;DATE(YEAR(W359),MONTH(W359),1),Katsayilar!$B$2:$B$50,"&gt;="&amp;DATE(YEAR(W359),MONTH(W359),1))</f>
        <v>0.90779600000000005</v>
      </c>
      <c r="X361" s="36">
        <f>SUMIFS(Katsayilar!$C$2:$C$50,Katsayilar!$A$2:$A$50,"&lt;="&amp;DATE(YEAR(X359),MONTH(X359),1),Katsayilar!$B$2:$B$50,"&gt;="&amp;DATE(YEAR(X359),MONTH(X359),1))</f>
        <v>0.90779600000000005</v>
      </c>
      <c r="Y361" s="36">
        <f>SUMIFS(Katsayilar!$C$2:$C$50,Katsayilar!$A$2:$A$50,"&lt;="&amp;DATE(YEAR(Y359),MONTH(Y359),1),Katsayilar!$B$2:$B$50,"&gt;="&amp;DATE(YEAR(Y359),MONTH(Y359),1))</f>
        <v>0.90779600000000005</v>
      </c>
      <c r="Z361" s="37">
        <f>SUMIFS(Katsayilar!$C$2:$C$50,Katsayilar!$A$2:$A$50,"&lt;="&amp;DATE(YEAR(Z359),MONTH(Z359),1),Katsayilar!$B$2:$B$50,"&gt;="&amp;DATE(YEAR(Z359),MONTH(Z359),1))</f>
        <v>0.90779600000000005</v>
      </c>
      <c r="AA361" s="35">
        <f>SUMIFS(Katsayilar!$C$2:$C$50,Katsayilar!$A$2:$A$50,"&lt;="&amp;DATE(YEAR(AA359),MONTH(AA359),1),Katsayilar!$B$2:$B$50,"&gt;="&amp;DATE(YEAR(AA359),MONTH(AA359),1))</f>
        <v>1.012556</v>
      </c>
      <c r="AB361" s="36">
        <f>SUMIFS(Katsayilar!$C$2:$C$50,Katsayilar!$A$2:$A$50,"&lt;="&amp;DATE(YEAR(AB359),MONTH(AB359),1),Katsayilar!$B$2:$B$50,"&gt;="&amp;DATE(YEAR(AB359),MONTH(AB359),1))</f>
        <v>1.012556</v>
      </c>
      <c r="AC361" s="36">
        <f>SUMIFS(Katsayilar!$C$2:$C$50,Katsayilar!$A$2:$A$50,"&lt;="&amp;DATE(YEAR(AC359),MONTH(AC359),1),Katsayilar!$B$2:$B$50,"&gt;="&amp;DATE(YEAR(AC359),MONTH(AC359),1))</f>
        <v>1.012556</v>
      </c>
      <c r="AD361" s="36">
        <f>SUMIFS(Katsayilar!$C$2:$C$50,Katsayilar!$A$2:$A$50,"&lt;="&amp;DATE(YEAR(AD359),MONTH(AD359),1),Katsayilar!$B$2:$B$50,"&gt;="&amp;DATE(YEAR(AD359),MONTH(AD359),1))</f>
        <v>1.012556</v>
      </c>
      <c r="AE361" s="36">
        <f>SUMIFS(Katsayilar!$C$2:$C$50,Katsayilar!$A$2:$A$50,"&lt;="&amp;DATE(YEAR(AE359),MONTH(AE359),1),Katsayilar!$B$2:$B$50,"&gt;="&amp;DATE(YEAR(AE359),MONTH(AE359),1))</f>
        <v>1.012556</v>
      </c>
      <c r="AF361" s="36">
        <f>SUMIFS(Katsayilar!$C$2:$C$50,Katsayilar!$A$2:$A$50,"&lt;="&amp;DATE(YEAR(AF359),MONTH(AF359),1),Katsayilar!$B$2:$B$50,"&gt;="&amp;DATE(YEAR(AF359),MONTH(AF359),1))</f>
        <v>1.012556</v>
      </c>
      <c r="AG361" s="36">
        <f>SUMIFS(Katsayilar!$C$2:$C$50,Katsayilar!$A$2:$A$50,"&lt;="&amp;DATE(YEAR(AG359),MONTH(AG359),1),Katsayilar!$B$2:$B$50,"&gt;="&amp;DATE(YEAR(AG359),MONTH(AG359),1))</f>
        <v>1.1702109999999999</v>
      </c>
      <c r="AH361" s="36">
        <f>SUMIFS(Katsayilar!$C$2:$C$50,Katsayilar!$A$2:$A$50,"&lt;="&amp;DATE(YEAR(AH359),MONTH(AH359),1),Katsayilar!$B$2:$B$50,"&gt;="&amp;DATE(YEAR(AH359),MONTH(AH359),1))</f>
        <v>1.1702109999999999</v>
      </c>
      <c r="AI361" s="36">
        <f>SUMIFS(Katsayilar!$C$2:$C$50,Katsayilar!$A$2:$A$50,"&lt;="&amp;DATE(YEAR(AI359),MONTH(AI359),1),Katsayilar!$B$2:$B$50,"&gt;="&amp;DATE(YEAR(AI359),MONTH(AI359),1))</f>
        <v>1.1702109999999999</v>
      </c>
      <c r="AJ361" s="36">
        <f>SUMIFS(Katsayilar!$C$2:$C$50,Katsayilar!$A$2:$A$50,"&lt;="&amp;DATE(YEAR(AJ359),MONTH(AJ359),1),Katsayilar!$B$2:$B$50,"&gt;="&amp;DATE(YEAR(AJ359),MONTH(AJ359),1))</f>
        <v>1.1702109999999999</v>
      </c>
      <c r="AK361" s="36">
        <f>SUMIFS(Katsayilar!$C$2:$C$50,Katsayilar!$A$2:$A$50,"&lt;="&amp;DATE(YEAR(AK359),MONTH(AK359),1),Katsayilar!$B$2:$B$50,"&gt;="&amp;DATE(YEAR(AK359),MONTH(AK359),1))</f>
        <v>1.1702109999999999</v>
      </c>
      <c r="AL361" s="36">
        <f>SUMIFS(Katsayilar!$C$2:$C$50,Katsayilar!$A$2:$A$50,"&lt;="&amp;DATE(YEAR(AL359),MONTH(AL359),1),Katsayilar!$B$2:$B$50,"&gt;="&amp;DATE(YEAR(AL359),MONTH(AL359),1))</f>
        <v>1.1702109999999999</v>
      </c>
      <c r="AM361" s="51"/>
    </row>
    <row r="362" spans="1:39" ht="15" customHeight="1" x14ac:dyDescent="0.25">
      <c r="A362" s="254"/>
      <c r="B362" s="214"/>
      <c r="C362" s="214"/>
      <c r="D362" s="53" t="s">
        <v>17</v>
      </c>
      <c r="E362" s="38">
        <f t="shared" ref="E362:AL362" si="698">IF(OR(E361="",E360=""),"",200*E361*E360)</f>
        <v>0</v>
      </c>
      <c r="F362" s="39">
        <f t="shared" si="698"/>
        <v>0</v>
      </c>
      <c r="G362" s="39">
        <f t="shared" si="698"/>
        <v>0</v>
      </c>
      <c r="H362" s="39">
        <f t="shared" si="698"/>
        <v>0</v>
      </c>
      <c r="I362" s="39">
        <f t="shared" si="698"/>
        <v>0</v>
      </c>
      <c r="J362" s="39">
        <f t="shared" si="698"/>
        <v>0</v>
      </c>
      <c r="K362" s="39">
        <f t="shared" si="698"/>
        <v>0</v>
      </c>
      <c r="L362" s="39">
        <f t="shared" si="698"/>
        <v>0</v>
      </c>
      <c r="M362" s="39">
        <f t="shared" si="698"/>
        <v>0</v>
      </c>
      <c r="N362" s="40">
        <f t="shared" si="698"/>
        <v>0</v>
      </c>
      <c r="O362" s="39">
        <f t="shared" si="698"/>
        <v>0</v>
      </c>
      <c r="P362" s="39">
        <f t="shared" si="698"/>
        <v>0</v>
      </c>
      <c r="Q362" s="39">
        <f t="shared" si="698"/>
        <v>0</v>
      </c>
      <c r="R362" s="39">
        <f t="shared" si="698"/>
        <v>0</v>
      </c>
      <c r="S362" s="39">
        <f t="shared" si="698"/>
        <v>0</v>
      </c>
      <c r="T362" s="39">
        <f t="shared" si="698"/>
        <v>0</v>
      </c>
      <c r="U362" s="39">
        <f t="shared" si="698"/>
        <v>0</v>
      </c>
      <c r="V362" s="39">
        <f t="shared" si="698"/>
        <v>0</v>
      </c>
      <c r="W362" s="39">
        <f t="shared" si="698"/>
        <v>0</v>
      </c>
      <c r="X362" s="39">
        <f t="shared" si="698"/>
        <v>0</v>
      </c>
      <c r="Y362" s="39">
        <f t="shared" si="698"/>
        <v>0</v>
      </c>
      <c r="Z362" s="40">
        <f t="shared" si="698"/>
        <v>0</v>
      </c>
      <c r="AA362" s="38">
        <f t="shared" si="698"/>
        <v>0</v>
      </c>
      <c r="AB362" s="39">
        <f t="shared" si="698"/>
        <v>0</v>
      </c>
      <c r="AC362" s="39">
        <f t="shared" si="698"/>
        <v>0</v>
      </c>
      <c r="AD362" s="39">
        <f t="shared" si="698"/>
        <v>0</v>
      </c>
      <c r="AE362" s="39">
        <f t="shared" si="698"/>
        <v>0</v>
      </c>
      <c r="AF362" s="39">
        <f t="shared" si="698"/>
        <v>0</v>
      </c>
      <c r="AG362" s="39">
        <f t="shared" si="698"/>
        <v>0</v>
      </c>
      <c r="AH362" s="39">
        <f t="shared" si="698"/>
        <v>0</v>
      </c>
      <c r="AI362" s="39">
        <f t="shared" si="698"/>
        <v>0</v>
      </c>
      <c r="AJ362" s="39">
        <f t="shared" si="698"/>
        <v>0</v>
      </c>
      <c r="AK362" s="39">
        <f t="shared" si="698"/>
        <v>0</v>
      </c>
      <c r="AL362" s="39">
        <f t="shared" si="698"/>
        <v>0</v>
      </c>
      <c r="AM362" s="51"/>
    </row>
    <row r="363" spans="1:39" ht="15" customHeight="1" x14ac:dyDescent="0.25">
      <c r="A363" s="254"/>
      <c r="B363" s="214"/>
      <c r="C363" s="214"/>
      <c r="D363" s="53" t="s">
        <v>51</v>
      </c>
      <c r="E363" s="38">
        <f>IF(E362="","",E362*Ayarlar!$B$4)</f>
        <v>0</v>
      </c>
      <c r="F363" s="39">
        <f>IF(F362="","",F362*Ayarlar!$B$4)</f>
        <v>0</v>
      </c>
      <c r="G363" s="39">
        <f>IF(G362="","",G362*Ayarlar!$B$4)</f>
        <v>0</v>
      </c>
      <c r="H363" s="39">
        <f>IF(H362="","",H362*Ayarlar!$B$4)</f>
        <v>0</v>
      </c>
      <c r="I363" s="39">
        <f>IF(I362="","",I362*Ayarlar!$B$4)</f>
        <v>0</v>
      </c>
      <c r="J363" s="39">
        <f>IF(J362="","",J362*Ayarlar!$B$4)</f>
        <v>0</v>
      </c>
      <c r="K363" s="39">
        <f>IF(K362="","",K362*Ayarlar!$B$4)</f>
        <v>0</v>
      </c>
      <c r="L363" s="39">
        <f>IF(L362="","",L362*Ayarlar!$B$4)</f>
        <v>0</v>
      </c>
      <c r="M363" s="39">
        <f>IF(M362="","",M362*Ayarlar!$B$4)</f>
        <v>0</v>
      </c>
      <c r="N363" s="40">
        <f>IF(N362="","",N362*Ayarlar!$B$4)</f>
        <v>0</v>
      </c>
      <c r="O363" s="39">
        <f>IF(O362="","",O362*Ayarlar!$B$4)</f>
        <v>0</v>
      </c>
      <c r="P363" s="39">
        <f>IF(P362="","",P362*Ayarlar!$B$4)</f>
        <v>0</v>
      </c>
      <c r="Q363" s="39">
        <f>IF(Q362="","",Q362*Ayarlar!$B$4)</f>
        <v>0</v>
      </c>
      <c r="R363" s="39">
        <f>IF(R362="","",R362*Ayarlar!$B$4)</f>
        <v>0</v>
      </c>
      <c r="S363" s="39">
        <f>IF(S362="","",S362*Ayarlar!$B$4)</f>
        <v>0</v>
      </c>
      <c r="T363" s="39">
        <f>IF(T362="","",T362*Ayarlar!$B$4)</f>
        <v>0</v>
      </c>
      <c r="U363" s="39">
        <f>IF(U362="","",U362*Ayarlar!$B$4)</f>
        <v>0</v>
      </c>
      <c r="V363" s="39">
        <f>IF(V362="","",V362*Ayarlar!$B$4)</f>
        <v>0</v>
      </c>
      <c r="W363" s="39">
        <f>IF(W362="","",W362*Ayarlar!$B$4)</f>
        <v>0</v>
      </c>
      <c r="X363" s="39">
        <f>IF(X362="","",X362*Ayarlar!$B$4)</f>
        <v>0</v>
      </c>
      <c r="Y363" s="39">
        <f>IF(Y362="","",Y362*Ayarlar!$B$4)</f>
        <v>0</v>
      </c>
      <c r="Z363" s="40">
        <f>IF(Z362="","",Z362*Ayarlar!$B$4)</f>
        <v>0</v>
      </c>
      <c r="AA363" s="38">
        <f>IF(AA362="","",AA362*Ayarlar!$B$4)</f>
        <v>0</v>
      </c>
      <c r="AB363" s="39">
        <f>IF(AB362="","",AB362*Ayarlar!$B$4)</f>
        <v>0</v>
      </c>
      <c r="AC363" s="39">
        <f>IF(AC362="","",AC362*Ayarlar!$B$4)</f>
        <v>0</v>
      </c>
      <c r="AD363" s="39">
        <f>IF(AD362="","",AD362*Ayarlar!$B$4)</f>
        <v>0</v>
      </c>
      <c r="AE363" s="39">
        <f>IF(AE362="","",AE362*Ayarlar!$B$4)</f>
        <v>0</v>
      </c>
      <c r="AF363" s="39">
        <f>IF(AF362="","",AF362*Ayarlar!$B$4)</f>
        <v>0</v>
      </c>
      <c r="AG363" s="39">
        <f>IF(AG362="","",AG362*Ayarlar!$B$4)</f>
        <v>0</v>
      </c>
      <c r="AH363" s="39">
        <f>IF(AH362="","",AH362*Ayarlar!$B$4)</f>
        <v>0</v>
      </c>
      <c r="AI363" s="39">
        <f>IF(AI362="","",AI362*Ayarlar!$B$4)</f>
        <v>0</v>
      </c>
      <c r="AJ363" s="39">
        <f>IF(AJ362="","",AJ362*Ayarlar!$B$4)</f>
        <v>0</v>
      </c>
      <c r="AK363" s="39">
        <f>IF(AK362="","",AK362*Ayarlar!$B$4)</f>
        <v>0</v>
      </c>
      <c r="AL363" s="39">
        <f>IF(AL362="","",AL362*Ayarlar!$B$4)</f>
        <v>0</v>
      </c>
      <c r="AM363" s="51"/>
    </row>
    <row r="364" spans="1:39" ht="15" customHeight="1" x14ac:dyDescent="0.25">
      <c r="A364" s="254"/>
      <c r="B364" s="214"/>
      <c r="C364" s="214"/>
      <c r="D364" s="53" t="s">
        <v>18</v>
      </c>
      <c r="E364" s="38">
        <f>IF(E362="","",E362*Ayarlar!$B$2)</f>
        <v>0</v>
      </c>
      <c r="F364" s="39">
        <f>IF(F362="","",F362*Ayarlar!$B$2)</f>
        <v>0</v>
      </c>
      <c r="G364" s="39">
        <f>IF(G362="","",G362*Ayarlar!$B$2)</f>
        <v>0</v>
      </c>
      <c r="H364" s="39">
        <f>IF(H362="","",H362*Ayarlar!$B$2)</f>
        <v>0</v>
      </c>
      <c r="I364" s="39">
        <f>IF(I362="","",I362*Ayarlar!$B$2)</f>
        <v>0</v>
      </c>
      <c r="J364" s="39">
        <f>IF(J362="","",J362*Ayarlar!$B$2)</f>
        <v>0</v>
      </c>
      <c r="K364" s="39">
        <f>IF(K362="","",K362*Ayarlar!$B$2)</f>
        <v>0</v>
      </c>
      <c r="L364" s="39">
        <f>IF(L362="","",L362*Ayarlar!$B$2)</f>
        <v>0</v>
      </c>
      <c r="M364" s="39">
        <f>IF(M362="","",M362*Ayarlar!$B$2)</f>
        <v>0</v>
      </c>
      <c r="N364" s="40">
        <f>IF(N362="","",N362*Ayarlar!$B$2)</f>
        <v>0</v>
      </c>
      <c r="O364" s="39">
        <f>IF(O362="","",O362*Ayarlar!$B$2)</f>
        <v>0</v>
      </c>
      <c r="P364" s="39">
        <f>IF(P362="","",P362*Ayarlar!$B$2)</f>
        <v>0</v>
      </c>
      <c r="Q364" s="39">
        <f>IF(Q362="","",Q362*Ayarlar!$B$2)</f>
        <v>0</v>
      </c>
      <c r="R364" s="39">
        <f>IF(R362="","",R362*Ayarlar!$B$2)</f>
        <v>0</v>
      </c>
      <c r="S364" s="39">
        <f>IF(S362="","",S362*Ayarlar!$B$2)</f>
        <v>0</v>
      </c>
      <c r="T364" s="39">
        <f>IF(T362="","",T362*Ayarlar!$B$2)</f>
        <v>0</v>
      </c>
      <c r="U364" s="39">
        <f>IF(U362="","",U362*Ayarlar!$B$2)</f>
        <v>0</v>
      </c>
      <c r="V364" s="39">
        <f>IF(V362="","",V362*Ayarlar!$B$2)</f>
        <v>0</v>
      </c>
      <c r="W364" s="39">
        <f>IF(W362="","",W362*Ayarlar!$B$2)</f>
        <v>0</v>
      </c>
      <c r="X364" s="39">
        <f>IF(X362="","",X362*Ayarlar!$B$2)</f>
        <v>0</v>
      </c>
      <c r="Y364" s="39">
        <f>IF(Y362="","",Y362*Ayarlar!$B$2)</f>
        <v>0</v>
      </c>
      <c r="Z364" s="40">
        <f>IF(Z362="","",Z362*Ayarlar!$B$2)</f>
        <v>0</v>
      </c>
      <c r="AA364" s="38">
        <f>IF(AA362="","",AA362*Ayarlar!$B$2)</f>
        <v>0</v>
      </c>
      <c r="AB364" s="39">
        <f>IF(AB362="","",AB362*Ayarlar!$B$2)</f>
        <v>0</v>
      </c>
      <c r="AC364" s="39">
        <f>IF(AC362="","",AC362*Ayarlar!$B$2)</f>
        <v>0</v>
      </c>
      <c r="AD364" s="39">
        <f>IF(AD362="","",AD362*Ayarlar!$B$2)</f>
        <v>0</v>
      </c>
      <c r="AE364" s="39">
        <f>IF(AE362="","",AE362*Ayarlar!$B$2)</f>
        <v>0</v>
      </c>
      <c r="AF364" s="39">
        <f>IF(AF362="","",AF362*Ayarlar!$B$2)</f>
        <v>0</v>
      </c>
      <c r="AG364" s="39">
        <f>IF(AG362="","",AG362*Ayarlar!$B$2)</f>
        <v>0</v>
      </c>
      <c r="AH364" s="39">
        <f>IF(AH362="","",AH362*Ayarlar!$B$2)</f>
        <v>0</v>
      </c>
      <c r="AI364" s="39">
        <f>IF(AI362="","",AI362*Ayarlar!$B$2)</f>
        <v>0</v>
      </c>
      <c r="AJ364" s="39">
        <f>IF(AJ362="","",AJ362*Ayarlar!$B$2)</f>
        <v>0</v>
      </c>
      <c r="AK364" s="39">
        <f>IF(AK362="","",AK362*Ayarlar!$B$2)</f>
        <v>0</v>
      </c>
      <c r="AL364" s="39">
        <f>IF(AL362="","",AL362*Ayarlar!$B$2)</f>
        <v>0</v>
      </c>
      <c r="AM364" s="51"/>
    </row>
    <row r="365" spans="1:39" ht="15" customHeight="1" x14ac:dyDescent="0.25">
      <c r="A365" s="254"/>
      <c r="B365" s="214"/>
      <c r="C365" s="214"/>
      <c r="D365" s="53" t="s">
        <v>9</v>
      </c>
      <c r="E365" s="38" t="str">
        <f>IF(D352="4/B",IFERROR(E362*Ayarlar!$B$3,""),"")</f>
        <v/>
      </c>
      <c r="F365" s="39" t="str">
        <f>IF(E352="4/B",IFERROR(F362*Ayarlar!$B$3,""),"")</f>
        <v/>
      </c>
      <c r="G365" s="39" t="str">
        <f>IF(F352="4/B",IFERROR(G362*Ayarlar!$B$3,""),"")</f>
        <v/>
      </c>
      <c r="H365" s="39" t="str">
        <f>IF(G352="4/B",IFERROR(H362*Ayarlar!$B$3,""),"")</f>
        <v/>
      </c>
      <c r="I365" s="39" t="str">
        <f>IF(H352="4/B",IFERROR(I362*Ayarlar!$B$3,""),"")</f>
        <v/>
      </c>
      <c r="J365" s="39" t="str">
        <f>IF(I352="4/B",IFERROR(J362*Ayarlar!$B$3,""),"")</f>
        <v/>
      </c>
      <c r="K365" s="39" t="str">
        <f>IF(J352="4/B",IFERROR(K362*Ayarlar!$B$3,""),"")</f>
        <v/>
      </c>
      <c r="L365" s="39" t="str">
        <f>IF(K352="4/B",IFERROR(L362*Ayarlar!$B$3,""),"")</f>
        <v/>
      </c>
      <c r="M365" s="39" t="str">
        <f>IF(L352="4/B",IFERROR(M362*Ayarlar!$B$3,""),"")</f>
        <v/>
      </c>
      <c r="N365" s="40" t="str">
        <f>IF(M352="4/B",IFERROR(N362*Ayarlar!$B$3,""),"")</f>
        <v/>
      </c>
      <c r="O365" s="39" t="str">
        <f>IF(N352="4/B",IFERROR(O362*Ayarlar!$B$3,""),"")</f>
        <v/>
      </c>
      <c r="P365" s="39" t="str">
        <f>IF(O352="4/B",IFERROR(P362*Ayarlar!$B$3,""),"")</f>
        <v/>
      </c>
      <c r="Q365" s="39" t="str">
        <f>IF(P352="4/B",IFERROR(Q362*Ayarlar!$B$3,""),"")</f>
        <v/>
      </c>
      <c r="R365" s="39" t="str">
        <f>IF(Q352="4/B",IFERROR(R362*Ayarlar!$B$3,""),"")</f>
        <v/>
      </c>
      <c r="S365" s="39" t="str">
        <f>IF(R352="4/B",IFERROR(S362*Ayarlar!$B$3,""),"")</f>
        <v/>
      </c>
      <c r="T365" s="39" t="str">
        <f>IF(S352="4/B",IFERROR(T362*Ayarlar!$B$3,""),"")</f>
        <v/>
      </c>
      <c r="U365" s="39" t="str">
        <f>IF(T352="4/B",IFERROR(U362*Ayarlar!$B$3,""),"")</f>
        <v/>
      </c>
      <c r="V365" s="39" t="str">
        <f>IF(U352="4/B",IFERROR(V362*Ayarlar!$B$3,""),"")</f>
        <v/>
      </c>
      <c r="W365" s="39" t="str">
        <f>IF(V352="4/B",IFERROR(W362*Ayarlar!$B$3,""),"")</f>
        <v/>
      </c>
      <c r="X365" s="39" t="str">
        <f>IF(W352="4/B",IFERROR(X362*Ayarlar!$B$3,""),"")</f>
        <v/>
      </c>
      <c r="Y365" s="39" t="str">
        <f>IF(X352="4/B",IFERROR(Y362*Ayarlar!$B$3,""),"")</f>
        <v/>
      </c>
      <c r="Z365" s="39" t="str">
        <f>IF(Y352="4/B",IFERROR(Z362*Ayarlar!$B$3,""),"")</f>
        <v/>
      </c>
      <c r="AA365" s="39" t="str">
        <f>IF(Z352="4/B",IFERROR(AA362*Ayarlar!$B$3,""),"")</f>
        <v/>
      </c>
      <c r="AB365" s="39" t="str">
        <f>IF(AA352="4/B",IFERROR(AB362*Ayarlar!$B$3,""),"")</f>
        <v/>
      </c>
      <c r="AC365" s="39" t="str">
        <f>IF(AB352="4/B",IFERROR(AC362*Ayarlar!$B$3,""),"")</f>
        <v/>
      </c>
      <c r="AD365" s="39" t="str">
        <f>IF(AC352="4/B",IFERROR(AD362*Ayarlar!$B$3,""),"")</f>
        <v/>
      </c>
      <c r="AE365" s="39" t="str">
        <f>IF(AD352="4/B",IFERROR(AE362*Ayarlar!$B$3,""),"")</f>
        <v/>
      </c>
      <c r="AF365" s="39" t="str">
        <f>IF(AE352="4/B",IFERROR(AF362*Ayarlar!$B$3,""),"")</f>
        <v/>
      </c>
      <c r="AG365" s="39" t="str">
        <f>IF(AF352="4/B",IFERROR(AG362*Ayarlar!$B$3,""),"")</f>
        <v/>
      </c>
      <c r="AH365" s="39" t="str">
        <f>IF(AG352="4/B",IFERROR(AH362*Ayarlar!$B$3,""),"")</f>
        <v/>
      </c>
      <c r="AI365" s="39" t="str">
        <f>IF(AH352="4/B",IFERROR(AI362*Ayarlar!$B$3,""),"")</f>
        <v/>
      </c>
      <c r="AJ365" s="39" t="str">
        <f>IF(AI352="4/B",IFERROR(AJ362*Ayarlar!$B$3,""),"")</f>
        <v/>
      </c>
      <c r="AK365" s="39" t="str">
        <f>IF(AJ352="4/B",IFERROR(AK362*Ayarlar!$B$3,""),"")</f>
        <v/>
      </c>
      <c r="AL365" s="39" t="str">
        <f>IF(AK352="4/B",IFERROR(AL362*Ayarlar!$B$3,""),"")</f>
        <v/>
      </c>
      <c r="AM365" s="51"/>
    </row>
    <row r="366" spans="1:39" ht="15" customHeight="1" x14ac:dyDescent="0.25">
      <c r="A366" s="254"/>
      <c r="B366" s="214"/>
      <c r="C366" s="214"/>
      <c r="D366" s="53" t="s">
        <v>19</v>
      </c>
      <c r="E366" s="38">
        <f t="shared" ref="E366:AL366" si="699">IF(E362="","",E362-E363-E364)</f>
        <v>0</v>
      </c>
      <c r="F366" s="39">
        <f t="shared" si="699"/>
        <v>0</v>
      </c>
      <c r="G366" s="39">
        <f t="shared" si="699"/>
        <v>0</v>
      </c>
      <c r="H366" s="39">
        <f t="shared" si="699"/>
        <v>0</v>
      </c>
      <c r="I366" s="39">
        <f t="shared" si="699"/>
        <v>0</v>
      </c>
      <c r="J366" s="39">
        <f t="shared" si="699"/>
        <v>0</v>
      </c>
      <c r="K366" s="39">
        <f t="shared" si="699"/>
        <v>0</v>
      </c>
      <c r="L366" s="39">
        <f t="shared" si="699"/>
        <v>0</v>
      </c>
      <c r="M366" s="39">
        <f t="shared" si="699"/>
        <v>0</v>
      </c>
      <c r="N366" s="40">
        <f t="shared" si="699"/>
        <v>0</v>
      </c>
      <c r="O366" s="39">
        <f t="shared" si="699"/>
        <v>0</v>
      </c>
      <c r="P366" s="39">
        <f t="shared" si="699"/>
        <v>0</v>
      </c>
      <c r="Q366" s="39">
        <f t="shared" si="699"/>
        <v>0</v>
      </c>
      <c r="R366" s="39">
        <f t="shared" si="699"/>
        <v>0</v>
      </c>
      <c r="S366" s="39">
        <f t="shared" si="699"/>
        <v>0</v>
      </c>
      <c r="T366" s="39">
        <f t="shared" si="699"/>
        <v>0</v>
      </c>
      <c r="U366" s="39">
        <f t="shared" si="699"/>
        <v>0</v>
      </c>
      <c r="V366" s="39">
        <f t="shared" si="699"/>
        <v>0</v>
      </c>
      <c r="W366" s="39">
        <f t="shared" si="699"/>
        <v>0</v>
      </c>
      <c r="X366" s="39">
        <f t="shared" si="699"/>
        <v>0</v>
      </c>
      <c r="Y366" s="39">
        <f t="shared" si="699"/>
        <v>0</v>
      </c>
      <c r="Z366" s="40">
        <f t="shared" si="699"/>
        <v>0</v>
      </c>
      <c r="AA366" s="38">
        <f t="shared" si="699"/>
        <v>0</v>
      </c>
      <c r="AB366" s="39">
        <f t="shared" si="699"/>
        <v>0</v>
      </c>
      <c r="AC366" s="39">
        <f t="shared" si="699"/>
        <v>0</v>
      </c>
      <c r="AD366" s="39">
        <f t="shared" si="699"/>
        <v>0</v>
      </c>
      <c r="AE366" s="39">
        <f t="shared" si="699"/>
        <v>0</v>
      </c>
      <c r="AF366" s="39">
        <f t="shared" si="699"/>
        <v>0</v>
      </c>
      <c r="AG366" s="39">
        <f t="shared" si="699"/>
        <v>0</v>
      </c>
      <c r="AH366" s="39">
        <f t="shared" si="699"/>
        <v>0</v>
      </c>
      <c r="AI366" s="39">
        <f t="shared" si="699"/>
        <v>0</v>
      </c>
      <c r="AJ366" s="39">
        <f t="shared" si="699"/>
        <v>0</v>
      </c>
      <c r="AK366" s="39">
        <f t="shared" si="699"/>
        <v>0</v>
      </c>
      <c r="AL366" s="39">
        <f t="shared" si="699"/>
        <v>0</v>
      </c>
      <c r="AM366" s="51"/>
    </row>
    <row r="367" spans="1:39" ht="15" customHeight="1" x14ac:dyDescent="0.25">
      <c r="A367" s="254"/>
      <c r="B367" s="214"/>
      <c r="C367" s="214"/>
      <c r="D367" s="53" t="s">
        <v>10</v>
      </c>
      <c r="E367" s="41">
        <f ca="1">IF(E359="","",Ayarlar!$B$1)</f>
        <v>46142</v>
      </c>
      <c r="F367" s="42">
        <f ca="1">IF(F359="","",Ayarlar!$B$1)</f>
        <v>46142</v>
      </c>
      <c r="G367" s="42">
        <f ca="1">IF(G359="","",Ayarlar!$B$1)</f>
        <v>46142</v>
      </c>
      <c r="H367" s="42">
        <f ca="1">IF(H359="","",Ayarlar!$B$1)</f>
        <v>46142</v>
      </c>
      <c r="I367" s="42">
        <f ca="1">IF(I359="","",Ayarlar!$B$1)</f>
        <v>46142</v>
      </c>
      <c r="J367" s="42">
        <f ca="1">IF(J359="","",Ayarlar!$B$1)</f>
        <v>46142</v>
      </c>
      <c r="K367" s="42">
        <f ca="1">IF(K359="","",Ayarlar!$B$1)</f>
        <v>46142</v>
      </c>
      <c r="L367" s="42">
        <f ca="1">IF(L359="","",Ayarlar!$B$1)</f>
        <v>46142</v>
      </c>
      <c r="M367" s="42">
        <f ca="1">IF(M359="","",Ayarlar!$B$1)</f>
        <v>46142</v>
      </c>
      <c r="N367" s="43">
        <f ca="1">IF(N359="","",Ayarlar!$B$1)</f>
        <v>46142</v>
      </c>
      <c r="O367" s="42">
        <f ca="1">IF(O359="","",Ayarlar!$B$1)</f>
        <v>46142</v>
      </c>
      <c r="P367" s="42">
        <f ca="1">IF(P359="","",Ayarlar!$B$1)</f>
        <v>46142</v>
      </c>
      <c r="Q367" s="42">
        <f ca="1">IF(Q359="","",Ayarlar!$B$1)</f>
        <v>46142</v>
      </c>
      <c r="R367" s="42">
        <f ca="1">IF(R359="","",Ayarlar!$B$1)</f>
        <v>46142</v>
      </c>
      <c r="S367" s="42">
        <f ca="1">IF(S359="","",Ayarlar!$B$1)</f>
        <v>46142</v>
      </c>
      <c r="T367" s="42">
        <f ca="1">IF(T359="","",Ayarlar!$B$1)</f>
        <v>46142</v>
      </c>
      <c r="U367" s="42">
        <f ca="1">IF(U359="","",Ayarlar!$B$1)</f>
        <v>46142</v>
      </c>
      <c r="V367" s="42">
        <f ca="1">IF(V359="","",Ayarlar!$B$1)</f>
        <v>46142</v>
      </c>
      <c r="W367" s="42">
        <f ca="1">IF(W359="","",Ayarlar!$B$1)</f>
        <v>46142</v>
      </c>
      <c r="X367" s="42">
        <f ca="1">IF(X359="","",Ayarlar!$B$1)</f>
        <v>46142</v>
      </c>
      <c r="Y367" s="42">
        <f ca="1">IF(Y359="","",Ayarlar!$B$1)</f>
        <v>46142</v>
      </c>
      <c r="Z367" s="43">
        <f ca="1">IF(Z359="","",Ayarlar!$B$1)</f>
        <v>46142</v>
      </c>
      <c r="AA367" s="41">
        <f ca="1">IF(AA359="","",Ayarlar!$B$1)</f>
        <v>46142</v>
      </c>
      <c r="AB367" s="42">
        <f ca="1">IF(AB359="","",Ayarlar!$B$1)</f>
        <v>46142</v>
      </c>
      <c r="AC367" s="42">
        <f ca="1">IF(AC359="","",Ayarlar!$B$1)</f>
        <v>46142</v>
      </c>
      <c r="AD367" s="42">
        <f ca="1">IF(AD359="","",Ayarlar!$B$1)</f>
        <v>46142</v>
      </c>
      <c r="AE367" s="42">
        <f ca="1">IF(AE359="","",Ayarlar!$B$1)</f>
        <v>46142</v>
      </c>
      <c r="AF367" s="42">
        <f ca="1">IF(AF359="","",Ayarlar!$B$1)</f>
        <v>46142</v>
      </c>
      <c r="AG367" s="42">
        <f ca="1">IF(AG359="","",Ayarlar!$B$1)</f>
        <v>46142</v>
      </c>
      <c r="AH367" s="42">
        <f ca="1">IF(AH359="","",Ayarlar!$B$1)</f>
        <v>46142</v>
      </c>
      <c r="AI367" s="42">
        <f ca="1">IF(AI359="","",Ayarlar!$B$1)</f>
        <v>46142</v>
      </c>
      <c r="AJ367" s="42">
        <f ca="1">IF(AJ359="","",Ayarlar!$B$1)</f>
        <v>46142</v>
      </c>
      <c r="AK367" s="42">
        <f ca="1">IF(AK359="","",Ayarlar!$B$1)</f>
        <v>46142</v>
      </c>
      <c r="AL367" s="42">
        <f ca="1">IF(AL359="","",Ayarlar!$B$1)</f>
        <v>46142</v>
      </c>
      <c r="AM367" s="51"/>
    </row>
    <row r="368" spans="1:39" ht="15" customHeight="1" x14ac:dyDescent="0.25">
      <c r="A368" s="254"/>
      <c r="B368" s="214"/>
      <c r="C368" s="214"/>
      <c r="D368" s="53" t="s">
        <v>11</v>
      </c>
      <c r="E368" s="41">
        <f t="shared" ref="E368:AL368" si="700">IF(E359="","",EOMONTH(E359,0))</f>
        <v>45016</v>
      </c>
      <c r="F368" s="42">
        <f t="shared" si="700"/>
        <v>45046</v>
      </c>
      <c r="G368" s="42">
        <f t="shared" si="700"/>
        <v>45077</v>
      </c>
      <c r="H368" s="42">
        <f t="shared" si="700"/>
        <v>45107</v>
      </c>
      <c r="I368" s="42">
        <f t="shared" si="700"/>
        <v>45138</v>
      </c>
      <c r="J368" s="42">
        <f t="shared" si="700"/>
        <v>45169</v>
      </c>
      <c r="K368" s="42">
        <f t="shared" si="700"/>
        <v>45199</v>
      </c>
      <c r="L368" s="42">
        <f t="shared" si="700"/>
        <v>45230</v>
      </c>
      <c r="M368" s="42">
        <f t="shared" si="700"/>
        <v>45260</v>
      </c>
      <c r="N368" s="43">
        <f t="shared" si="700"/>
        <v>45291</v>
      </c>
      <c r="O368" s="42">
        <f t="shared" si="700"/>
        <v>45322</v>
      </c>
      <c r="P368" s="42">
        <f t="shared" si="700"/>
        <v>45351</v>
      </c>
      <c r="Q368" s="42">
        <f t="shared" si="700"/>
        <v>45382</v>
      </c>
      <c r="R368" s="42">
        <f t="shared" si="700"/>
        <v>45412</v>
      </c>
      <c r="S368" s="42">
        <f t="shared" si="700"/>
        <v>45443</v>
      </c>
      <c r="T368" s="42">
        <f t="shared" si="700"/>
        <v>45473</v>
      </c>
      <c r="U368" s="42">
        <f t="shared" si="700"/>
        <v>45504</v>
      </c>
      <c r="V368" s="42">
        <f t="shared" si="700"/>
        <v>45535</v>
      </c>
      <c r="W368" s="42">
        <f t="shared" si="700"/>
        <v>45565</v>
      </c>
      <c r="X368" s="42">
        <f t="shared" si="700"/>
        <v>45596</v>
      </c>
      <c r="Y368" s="42">
        <f t="shared" si="700"/>
        <v>45626</v>
      </c>
      <c r="Z368" s="43">
        <f t="shared" si="700"/>
        <v>45657</v>
      </c>
      <c r="AA368" s="41">
        <f t="shared" si="700"/>
        <v>45688</v>
      </c>
      <c r="AB368" s="42">
        <f t="shared" si="700"/>
        <v>45716</v>
      </c>
      <c r="AC368" s="42">
        <f t="shared" si="700"/>
        <v>45747</v>
      </c>
      <c r="AD368" s="42">
        <f t="shared" si="700"/>
        <v>45777</v>
      </c>
      <c r="AE368" s="42">
        <f t="shared" si="700"/>
        <v>45808</v>
      </c>
      <c r="AF368" s="42">
        <f t="shared" si="700"/>
        <v>45838</v>
      </c>
      <c r="AG368" s="42">
        <f t="shared" si="700"/>
        <v>45869</v>
      </c>
      <c r="AH368" s="42">
        <f t="shared" si="700"/>
        <v>45900</v>
      </c>
      <c r="AI368" s="42">
        <f t="shared" si="700"/>
        <v>45930</v>
      </c>
      <c r="AJ368" s="42">
        <f t="shared" si="700"/>
        <v>45961</v>
      </c>
      <c r="AK368" s="42">
        <f t="shared" si="700"/>
        <v>45991</v>
      </c>
      <c r="AL368" s="42">
        <f t="shared" si="700"/>
        <v>46022</v>
      </c>
      <c r="AM368" s="51"/>
    </row>
    <row r="369" spans="1:39" ht="15" customHeight="1" x14ac:dyDescent="0.25">
      <c r="A369" s="254"/>
      <c r="B369" s="214"/>
      <c r="C369" s="214"/>
      <c r="D369" s="53" t="s">
        <v>12</v>
      </c>
      <c r="E369" s="44">
        <f t="shared" ref="E369:AL369" ca="1" si="701">IF(E367="","",MAX(0,MIN(E367,DATE(2024,6,1)) - E368))</f>
        <v>428</v>
      </c>
      <c r="F369">
        <f t="shared" ca="1" si="701"/>
        <v>398</v>
      </c>
      <c r="G369">
        <f t="shared" ca="1" si="701"/>
        <v>367</v>
      </c>
      <c r="H369">
        <f t="shared" ca="1" si="701"/>
        <v>337</v>
      </c>
      <c r="I369">
        <f t="shared" ca="1" si="701"/>
        <v>306</v>
      </c>
      <c r="J369">
        <f t="shared" ca="1" si="701"/>
        <v>275</v>
      </c>
      <c r="K369">
        <f t="shared" ca="1" si="701"/>
        <v>245</v>
      </c>
      <c r="L369">
        <f t="shared" ca="1" si="701"/>
        <v>214</v>
      </c>
      <c r="M369">
        <f t="shared" ca="1" si="701"/>
        <v>184</v>
      </c>
      <c r="N369" s="45">
        <f t="shared" ca="1" si="701"/>
        <v>153</v>
      </c>
      <c r="O369">
        <f t="shared" ca="1" si="701"/>
        <v>122</v>
      </c>
      <c r="P369">
        <f t="shared" ca="1" si="701"/>
        <v>93</v>
      </c>
      <c r="Q369">
        <f t="shared" ca="1" si="701"/>
        <v>62</v>
      </c>
      <c r="R369">
        <f t="shared" ca="1" si="701"/>
        <v>32</v>
      </c>
      <c r="S369">
        <f t="shared" ca="1" si="701"/>
        <v>1</v>
      </c>
      <c r="T369">
        <f t="shared" ca="1" si="701"/>
        <v>0</v>
      </c>
      <c r="U369">
        <f t="shared" ca="1" si="701"/>
        <v>0</v>
      </c>
      <c r="V369">
        <f t="shared" ca="1" si="701"/>
        <v>0</v>
      </c>
      <c r="W369">
        <f t="shared" ca="1" si="701"/>
        <v>0</v>
      </c>
      <c r="X369">
        <f t="shared" ca="1" si="701"/>
        <v>0</v>
      </c>
      <c r="Y369">
        <f t="shared" ca="1" si="701"/>
        <v>0</v>
      </c>
      <c r="Z369" s="45">
        <f t="shared" ca="1" si="701"/>
        <v>0</v>
      </c>
      <c r="AA369" s="44">
        <f t="shared" ca="1" si="701"/>
        <v>0</v>
      </c>
      <c r="AB369">
        <f t="shared" ca="1" si="701"/>
        <v>0</v>
      </c>
      <c r="AC369">
        <f t="shared" ca="1" si="701"/>
        <v>0</v>
      </c>
      <c r="AD369">
        <f t="shared" ca="1" si="701"/>
        <v>0</v>
      </c>
      <c r="AE369">
        <f t="shared" ca="1" si="701"/>
        <v>0</v>
      </c>
      <c r="AF369">
        <f t="shared" ca="1" si="701"/>
        <v>0</v>
      </c>
      <c r="AG369">
        <f t="shared" ca="1" si="701"/>
        <v>0</v>
      </c>
      <c r="AH369">
        <f t="shared" ca="1" si="701"/>
        <v>0</v>
      </c>
      <c r="AI369">
        <f t="shared" ca="1" si="701"/>
        <v>0</v>
      </c>
      <c r="AJ369">
        <f t="shared" ca="1" si="701"/>
        <v>0</v>
      </c>
      <c r="AK369">
        <f t="shared" ca="1" si="701"/>
        <v>0</v>
      </c>
      <c r="AL369">
        <f t="shared" ca="1" si="701"/>
        <v>0</v>
      </c>
      <c r="AM369" s="51"/>
    </row>
    <row r="370" spans="1:39" ht="15" customHeight="1" x14ac:dyDescent="0.25">
      <c r="A370" s="254"/>
      <c r="B370" s="214"/>
      <c r="C370" s="214"/>
      <c r="D370" s="53" t="s">
        <v>13</v>
      </c>
      <c r="E370" s="44">
        <f t="shared" ref="E370:AL370" ca="1" si="702">IF(E367="","",MAX(0,E367 - MAX(E368,DATE(2024,6,1))))</f>
        <v>698</v>
      </c>
      <c r="F370">
        <f t="shared" ca="1" si="702"/>
        <v>698</v>
      </c>
      <c r="G370">
        <f t="shared" ca="1" si="702"/>
        <v>698</v>
      </c>
      <c r="H370">
        <f t="shared" ca="1" si="702"/>
        <v>698</v>
      </c>
      <c r="I370">
        <f t="shared" ca="1" si="702"/>
        <v>698</v>
      </c>
      <c r="J370">
        <f t="shared" ca="1" si="702"/>
        <v>698</v>
      </c>
      <c r="K370">
        <f t="shared" ca="1" si="702"/>
        <v>698</v>
      </c>
      <c r="L370">
        <f t="shared" ca="1" si="702"/>
        <v>698</v>
      </c>
      <c r="M370">
        <f t="shared" ca="1" si="702"/>
        <v>698</v>
      </c>
      <c r="N370" s="45">
        <f t="shared" ca="1" si="702"/>
        <v>698</v>
      </c>
      <c r="O370">
        <f t="shared" ca="1" si="702"/>
        <v>698</v>
      </c>
      <c r="P370">
        <f t="shared" ca="1" si="702"/>
        <v>698</v>
      </c>
      <c r="Q370">
        <f t="shared" ca="1" si="702"/>
        <v>698</v>
      </c>
      <c r="R370">
        <f t="shared" ca="1" si="702"/>
        <v>698</v>
      </c>
      <c r="S370">
        <f t="shared" ca="1" si="702"/>
        <v>698</v>
      </c>
      <c r="T370">
        <f t="shared" ca="1" si="702"/>
        <v>669</v>
      </c>
      <c r="U370">
        <f t="shared" ca="1" si="702"/>
        <v>638</v>
      </c>
      <c r="V370">
        <f t="shared" ca="1" si="702"/>
        <v>607</v>
      </c>
      <c r="W370">
        <f t="shared" ca="1" si="702"/>
        <v>577</v>
      </c>
      <c r="X370">
        <f t="shared" ca="1" si="702"/>
        <v>546</v>
      </c>
      <c r="Y370">
        <f t="shared" ca="1" si="702"/>
        <v>516</v>
      </c>
      <c r="Z370" s="45">
        <f t="shared" ca="1" si="702"/>
        <v>485</v>
      </c>
      <c r="AA370" s="44">
        <f t="shared" ca="1" si="702"/>
        <v>454</v>
      </c>
      <c r="AB370">
        <f t="shared" ca="1" si="702"/>
        <v>426</v>
      </c>
      <c r="AC370">
        <f t="shared" ca="1" si="702"/>
        <v>395</v>
      </c>
      <c r="AD370">
        <f t="shared" ca="1" si="702"/>
        <v>365</v>
      </c>
      <c r="AE370">
        <f t="shared" ca="1" si="702"/>
        <v>334</v>
      </c>
      <c r="AF370">
        <f t="shared" ca="1" si="702"/>
        <v>304</v>
      </c>
      <c r="AG370">
        <f t="shared" ca="1" si="702"/>
        <v>273</v>
      </c>
      <c r="AH370">
        <f t="shared" ca="1" si="702"/>
        <v>242</v>
      </c>
      <c r="AI370">
        <f t="shared" ca="1" si="702"/>
        <v>212</v>
      </c>
      <c r="AJ370">
        <f t="shared" ca="1" si="702"/>
        <v>181</v>
      </c>
      <c r="AK370">
        <f t="shared" ca="1" si="702"/>
        <v>151</v>
      </c>
      <c r="AL370">
        <f t="shared" ca="1" si="702"/>
        <v>120</v>
      </c>
      <c r="AM370" s="51"/>
    </row>
    <row r="371" spans="1:39" ht="15" customHeight="1" x14ac:dyDescent="0.25">
      <c r="A371" s="254"/>
      <c r="B371" s="214"/>
      <c r="C371" s="214"/>
      <c r="D371" s="53" t="s">
        <v>14</v>
      </c>
      <c r="E371" s="46">
        <f t="shared" ref="E371:AL371" ca="1" si="703">IF(E367="","",0.09*E369/365+0.24*E370/365)</f>
        <v>0.56449315068493144</v>
      </c>
      <c r="F371" s="47">
        <f t="shared" ca="1" si="703"/>
        <v>0.55709589041095886</v>
      </c>
      <c r="G371" s="47">
        <f t="shared" ca="1" si="703"/>
        <v>0.54945205479452053</v>
      </c>
      <c r="H371" s="47">
        <f t="shared" ca="1" si="703"/>
        <v>0.54205479452054794</v>
      </c>
      <c r="I371" s="47">
        <f t="shared" ca="1" si="703"/>
        <v>0.5344109589041095</v>
      </c>
      <c r="J371" s="47">
        <f t="shared" ca="1" si="703"/>
        <v>0.52676712328767117</v>
      </c>
      <c r="K371" s="47">
        <f t="shared" ca="1" si="703"/>
        <v>0.51936986301369858</v>
      </c>
      <c r="L371" s="47">
        <f t="shared" ca="1" si="703"/>
        <v>0.51172602739726025</v>
      </c>
      <c r="M371" s="47">
        <f t="shared" ca="1" si="703"/>
        <v>0.50432876712328767</v>
      </c>
      <c r="N371" s="48">
        <f t="shared" ca="1" si="703"/>
        <v>0.49668493150684928</v>
      </c>
      <c r="O371" s="47">
        <f t="shared" ca="1" si="703"/>
        <v>0.48904109589041095</v>
      </c>
      <c r="P371" s="47">
        <f t="shared" ca="1" si="703"/>
        <v>0.48189041095890406</v>
      </c>
      <c r="Q371" s="47">
        <f t="shared" ca="1" si="703"/>
        <v>0.47424657534246573</v>
      </c>
      <c r="R371" s="47">
        <f t="shared" ca="1" si="703"/>
        <v>0.46684931506849314</v>
      </c>
      <c r="S371" s="47">
        <f t="shared" ca="1" si="703"/>
        <v>0.45920547945205475</v>
      </c>
      <c r="T371" s="47">
        <f t="shared" ca="1" si="703"/>
        <v>0.43989041095890413</v>
      </c>
      <c r="U371" s="47">
        <f t="shared" ca="1" si="703"/>
        <v>0.41950684931506849</v>
      </c>
      <c r="V371" s="47">
        <f t="shared" ca="1" si="703"/>
        <v>0.3991232876712329</v>
      </c>
      <c r="W371" s="47">
        <f t="shared" ca="1" si="703"/>
        <v>0.37939726027397258</v>
      </c>
      <c r="X371" s="47">
        <f t="shared" ca="1" si="703"/>
        <v>0.35901369863013699</v>
      </c>
      <c r="Y371" s="47">
        <f t="shared" ca="1" si="703"/>
        <v>0.33928767123287668</v>
      </c>
      <c r="Z371" s="48">
        <f t="shared" ca="1" si="703"/>
        <v>0.31890410958904108</v>
      </c>
      <c r="AA371" s="46">
        <f t="shared" ca="1" si="703"/>
        <v>0.29852054794520544</v>
      </c>
      <c r="AB371" s="47">
        <f t="shared" ca="1" si="703"/>
        <v>0.2801095890410959</v>
      </c>
      <c r="AC371" s="47">
        <f t="shared" ca="1" si="703"/>
        <v>0.25972602739726025</v>
      </c>
      <c r="AD371" s="47">
        <f t="shared" ca="1" si="703"/>
        <v>0.24</v>
      </c>
      <c r="AE371" s="47">
        <f t="shared" ca="1" si="703"/>
        <v>0.21961643835616437</v>
      </c>
      <c r="AF371" s="47">
        <f t="shared" ca="1" si="703"/>
        <v>0.19989041095890409</v>
      </c>
      <c r="AG371" s="47">
        <f t="shared" ca="1" si="703"/>
        <v>0.1795068493150685</v>
      </c>
      <c r="AH371" s="47">
        <f t="shared" ca="1" si="703"/>
        <v>0.15912328767123288</v>
      </c>
      <c r="AI371" s="47">
        <f t="shared" ca="1" si="703"/>
        <v>0.13939726027397259</v>
      </c>
      <c r="AJ371" s="47">
        <f t="shared" ca="1" si="703"/>
        <v>0.11901369863013699</v>
      </c>
      <c r="AK371" s="47">
        <f t="shared" ca="1" si="703"/>
        <v>9.9287671232876712E-2</v>
      </c>
      <c r="AL371" s="47">
        <f t="shared" ca="1" si="703"/>
        <v>7.8904109589041094E-2</v>
      </c>
      <c r="AM371" s="51"/>
    </row>
    <row r="372" spans="1:39" ht="15" customHeight="1" x14ac:dyDescent="0.25">
      <c r="A372" s="254"/>
      <c r="B372" s="214"/>
      <c r="C372" s="214"/>
      <c r="D372" s="53" t="s">
        <v>21</v>
      </c>
      <c r="E372" s="38">
        <f ca="1">IF(E$366="","",E366*E371)</f>
        <v>0</v>
      </c>
      <c r="F372" s="38">
        <f t="shared" ref="F372:AL372" ca="1" si="704">IF(F$366="","",F366*F371)</f>
        <v>0</v>
      </c>
      <c r="G372" s="38">
        <f t="shared" ca="1" si="704"/>
        <v>0</v>
      </c>
      <c r="H372" s="38">
        <f t="shared" ca="1" si="704"/>
        <v>0</v>
      </c>
      <c r="I372" s="38">
        <f t="shared" ca="1" si="704"/>
        <v>0</v>
      </c>
      <c r="J372" s="38">
        <f t="shared" ca="1" si="704"/>
        <v>0</v>
      </c>
      <c r="K372" s="38">
        <f t="shared" ca="1" si="704"/>
        <v>0</v>
      </c>
      <c r="L372" s="38">
        <f t="shared" ca="1" si="704"/>
        <v>0</v>
      </c>
      <c r="M372" s="38">
        <f t="shared" ca="1" si="704"/>
        <v>0</v>
      </c>
      <c r="N372" s="38">
        <f t="shared" ca="1" si="704"/>
        <v>0</v>
      </c>
      <c r="O372" s="38">
        <f t="shared" ca="1" si="704"/>
        <v>0</v>
      </c>
      <c r="P372" s="38">
        <f t="shared" ca="1" si="704"/>
        <v>0</v>
      </c>
      <c r="Q372" s="38">
        <f t="shared" ca="1" si="704"/>
        <v>0</v>
      </c>
      <c r="R372" s="38">
        <f t="shared" ca="1" si="704"/>
        <v>0</v>
      </c>
      <c r="S372" s="38">
        <f t="shared" ca="1" si="704"/>
        <v>0</v>
      </c>
      <c r="T372" s="38">
        <f t="shared" ca="1" si="704"/>
        <v>0</v>
      </c>
      <c r="U372" s="38">
        <f t="shared" ca="1" si="704"/>
        <v>0</v>
      </c>
      <c r="V372" s="38">
        <f t="shared" ca="1" si="704"/>
        <v>0</v>
      </c>
      <c r="W372" s="38">
        <f t="shared" ca="1" si="704"/>
        <v>0</v>
      </c>
      <c r="X372" s="38">
        <f t="shared" ca="1" si="704"/>
        <v>0</v>
      </c>
      <c r="Y372" s="38">
        <f t="shared" ca="1" si="704"/>
        <v>0</v>
      </c>
      <c r="Z372" s="38">
        <f t="shared" ca="1" si="704"/>
        <v>0</v>
      </c>
      <c r="AA372" s="38">
        <f t="shared" ca="1" si="704"/>
        <v>0</v>
      </c>
      <c r="AB372" s="38">
        <f t="shared" ca="1" si="704"/>
        <v>0</v>
      </c>
      <c r="AC372" s="38">
        <f t="shared" ca="1" si="704"/>
        <v>0</v>
      </c>
      <c r="AD372" s="38">
        <f t="shared" ca="1" si="704"/>
        <v>0</v>
      </c>
      <c r="AE372" s="38">
        <f t="shared" ca="1" si="704"/>
        <v>0</v>
      </c>
      <c r="AF372" s="38">
        <f t="shared" ca="1" si="704"/>
        <v>0</v>
      </c>
      <c r="AG372" s="38">
        <f t="shared" ca="1" si="704"/>
        <v>0</v>
      </c>
      <c r="AH372" s="38">
        <f t="shared" ca="1" si="704"/>
        <v>0</v>
      </c>
      <c r="AI372" s="38">
        <f t="shared" ca="1" si="704"/>
        <v>0</v>
      </c>
      <c r="AJ372" s="38">
        <f t="shared" ca="1" si="704"/>
        <v>0</v>
      </c>
      <c r="AK372" s="38">
        <f t="shared" ca="1" si="704"/>
        <v>0</v>
      </c>
      <c r="AL372" s="38">
        <f t="shared" ca="1" si="704"/>
        <v>0</v>
      </c>
      <c r="AM372" s="51"/>
    </row>
    <row r="373" spans="1:39" ht="15" customHeight="1" x14ac:dyDescent="0.25">
      <c r="A373" s="254"/>
      <c r="B373" s="214"/>
      <c r="C373" s="214"/>
      <c r="D373" s="53" t="s">
        <v>15</v>
      </c>
      <c r="E373" s="38">
        <f ca="1">IF(E362="","",E362+E372)</f>
        <v>0</v>
      </c>
      <c r="F373" s="39">
        <f ca="1">IF(F362="","",F362+F372)</f>
        <v>0</v>
      </c>
      <c r="G373" s="39">
        <f ca="1">IF(G362="","",G362+G372)</f>
        <v>0</v>
      </c>
      <c r="H373" s="39">
        <f t="shared" ref="H373" ca="1" si="705">IF(H362="","",H362+H372)</f>
        <v>0</v>
      </c>
      <c r="I373" s="39">
        <f t="shared" ref="I373" ca="1" si="706">IF(I362="","",I362+I372)</f>
        <v>0</v>
      </c>
      <c r="J373" s="39">
        <f t="shared" ref="J373" ca="1" si="707">IF(J362="","",J362+J372)</f>
        <v>0</v>
      </c>
      <c r="K373" s="39">
        <f t="shared" ref="K373" ca="1" si="708">IF(K362="","",K362+K372)</f>
        <v>0</v>
      </c>
      <c r="L373" s="39">
        <f t="shared" ref="L373" ca="1" si="709">IF(L362="","",L362+L372)</f>
        <v>0</v>
      </c>
      <c r="M373" s="39">
        <f t="shared" ref="M373" ca="1" si="710">IF(M362="","",M362+M372)</f>
        <v>0</v>
      </c>
      <c r="N373" s="40">
        <f t="shared" ref="N373" ca="1" si="711">IF(N362="","",N362+N372)</f>
        <v>0</v>
      </c>
      <c r="O373" s="39">
        <f t="shared" ref="O373" ca="1" si="712">IF(O362="","",O362+O372)</f>
        <v>0</v>
      </c>
      <c r="P373" s="39">
        <f t="shared" ref="P373" ca="1" si="713">IF(P362="","",P362+P372)</f>
        <v>0</v>
      </c>
      <c r="Q373" s="39">
        <f t="shared" ref="Q373" ca="1" si="714">IF(Q362="","",Q362+Q372)</f>
        <v>0</v>
      </c>
      <c r="R373" s="39">
        <f t="shared" ref="R373" ca="1" si="715">IF(R362="","",R362+R372)</f>
        <v>0</v>
      </c>
      <c r="S373" s="39">
        <f t="shared" ref="S373" ca="1" si="716">IF(S362="","",S362+S372)</f>
        <v>0</v>
      </c>
      <c r="T373" s="39">
        <f t="shared" ref="T373" ca="1" si="717">IF(T362="","",T362+T372)</f>
        <v>0</v>
      </c>
      <c r="U373" s="39">
        <f t="shared" ref="U373" ca="1" si="718">IF(U362="","",U362+U372)</f>
        <v>0</v>
      </c>
      <c r="V373" s="39">
        <f t="shared" ref="V373" ca="1" si="719">IF(V362="","",V362+V372)</f>
        <v>0</v>
      </c>
      <c r="W373" s="39">
        <f t="shared" ref="W373" ca="1" si="720">IF(W362="","",W362+W372)</f>
        <v>0</v>
      </c>
      <c r="X373" s="39">
        <f t="shared" ref="X373" ca="1" si="721">IF(X362="","",X362+X372)</f>
        <v>0</v>
      </c>
      <c r="Y373" s="39">
        <f t="shared" ref="Y373" ca="1" si="722">IF(Y362="","",Y362+Y372)</f>
        <v>0</v>
      </c>
      <c r="Z373" s="40">
        <f t="shared" ref="Z373" ca="1" si="723">IF(Z362="","",Z362+Z372)</f>
        <v>0</v>
      </c>
      <c r="AA373" s="38">
        <f t="shared" ref="AA373" ca="1" si="724">IF(AA362="","",AA362+AA372)</f>
        <v>0</v>
      </c>
      <c r="AB373" s="39">
        <f t="shared" ref="AB373" ca="1" si="725">IF(AB362="","",AB362+AB372)</f>
        <v>0</v>
      </c>
      <c r="AC373" s="39">
        <f t="shared" ref="AC373" ca="1" si="726">IF(AC362="","",AC362+AC372)</f>
        <v>0</v>
      </c>
      <c r="AD373" s="39">
        <f t="shared" ref="AD373" ca="1" si="727">IF(AD362="","",AD362+AD372)</f>
        <v>0</v>
      </c>
      <c r="AE373" s="39">
        <f t="shared" ref="AE373" ca="1" si="728">IF(AE362="","",AE362+AE372)</f>
        <v>0</v>
      </c>
      <c r="AF373" s="39">
        <f t="shared" ref="AF373" ca="1" si="729">IF(AF362="","",AF362+AF372)</f>
        <v>0</v>
      </c>
      <c r="AG373" s="39">
        <f t="shared" ref="AG373" ca="1" si="730">IF(AG362="","",AG362+AG372)</f>
        <v>0</v>
      </c>
      <c r="AH373" s="39">
        <f t="shared" ref="AH373" ca="1" si="731">IF(AH362="","",AH362+AH372)</f>
        <v>0</v>
      </c>
      <c r="AI373" s="39">
        <f t="shared" ref="AI373" ca="1" si="732">IF(AI362="","",AI362+AI372)</f>
        <v>0</v>
      </c>
      <c r="AJ373" s="39">
        <f t="shared" ref="AJ373" ca="1" si="733">IF(AJ362="","",AJ362+AJ372)</f>
        <v>0</v>
      </c>
      <c r="AK373" s="39">
        <f t="shared" ref="AK373" ca="1" si="734">IF(AK362="","",AK362+AK372)</f>
        <v>0</v>
      </c>
      <c r="AL373" s="39">
        <f t="shared" ref="AL373" ca="1" si="735">IF(AL362="","",AL362+AL372)</f>
        <v>0</v>
      </c>
      <c r="AM373" s="51"/>
    </row>
    <row r="374" spans="1:39" ht="15" customHeight="1" x14ac:dyDescent="0.25">
      <c r="A374" s="254"/>
      <c r="B374" s="214"/>
      <c r="C374" s="214"/>
      <c r="D374" s="53" t="s">
        <v>16</v>
      </c>
      <c r="E374" s="44">
        <f t="shared" ref="E374:AL374" ca="1" si="736">IF(E366="","",E366+E372)</f>
        <v>0</v>
      </c>
      <c r="F374">
        <f t="shared" ca="1" si="736"/>
        <v>0</v>
      </c>
      <c r="G374">
        <f t="shared" ca="1" si="736"/>
        <v>0</v>
      </c>
      <c r="H374">
        <f t="shared" ca="1" si="736"/>
        <v>0</v>
      </c>
      <c r="I374">
        <f t="shared" ca="1" si="736"/>
        <v>0</v>
      </c>
      <c r="J374">
        <f t="shared" ca="1" si="736"/>
        <v>0</v>
      </c>
      <c r="K374">
        <f t="shared" ca="1" si="736"/>
        <v>0</v>
      </c>
      <c r="L374">
        <f t="shared" ca="1" si="736"/>
        <v>0</v>
      </c>
      <c r="M374">
        <f t="shared" ca="1" si="736"/>
        <v>0</v>
      </c>
      <c r="N374" s="45">
        <f t="shared" ca="1" si="736"/>
        <v>0</v>
      </c>
      <c r="O374">
        <f t="shared" ca="1" si="736"/>
        <v>0</v>
      </c>
      <c r="P374">
        <f t="shared" ca="1" si="736"/>
        <v>0</v>
      </c>
      <c r="Q374">
        <f t="shared" ca="1" si="736"/>
        <v>0</v>
      </c>
      <c r="R374">
        <f t="shared" ca="1" si="736"/>
        <v>0</v>
      </c>
      <c r="S374">
        <f t="shared" ca="1" si="736"/>
        <v>0</v>
      </c>
      <c r="T374">
        <f t="shared" ca="1" si="736"/>
        <v>0</v>
      </c>
      <c r="U374">
        <f t="shared" ca="1" si="736"/>
        <v>0</v>
      </c>
      <c r="V374">
        <f t="shared" ca="1" si="736"/>
        <v>0</v>
      </c>
      <c r="W374">
        <f t="shared" ca="1" si="736"/>
        <v>0</v>
      </c>
      <c r="X374">
        <f t="shared" ca="1" si="736"/>
        <v>0</v>
      </c>
      <c r="Y374">
        <f t="shared" ca="1" si="736"/>
        <v>0</v>
      </c>
      <c r="Z374" s="45">
        <f t="shared" ca="1" si="736"/>
        <v>0</v>
      </c>
      <c r="AA374" s="44">
        <f t="shared" ca="1" si="736"/>
        <v>0</v>
      </c>
      <c r="AB374">
        <f t="shared" ca="1" si="736"/>
        <v>0</v>
      </c>
      <c r="AC374">
        <f t="shared" ca="1" si="736"/>
        <v>0</v>
      </c>
      <c r="AD374">
        <f t="shared" ca="1" si="736"/>
        <v>0</v>
      </c>
      <c r="AE374">
        <f t="shared" ca="1" si="736"/>
        <v>0</v>
      </c>
      <c r="AF374">
        <f t="shared" ca="1" si="736"/>
        <v>0</v>
      </c>
      <c r="AG374">
        <f t="shared" ca="1" si="736"/>
        <v>0</v>
      </c>
      <c r="AH374">
        <f t="shared" ca="1" si="736"/>
        <v>0</v>
      </c>
      <c r="AI374">
        <f t="shared" ca="1" si="736"/>
        <v>0</v>
      </c>
      <c r="AJ374">
        <f t="shared" ca="1" si="736"/>
        <v>0</v>
      </c>
      <c r="AK374">
        <f t="shared" ca="1" si="736"/>
        <v>0</v>
      </c>
      <c r="AL374">
        <f t="shared" ca="1" si="736"/>
        <v>0</v>
      </c>
      <c r="AM374" s="51"/>
    </row>
    <row r="375" spans="1:39" ht="15.75" customHeight="1" x14ac:dyDescent="0.25">
      <c r="A375" s="254"/>
      <c r="B375" s="214"/>
      <c r="C375" s="214"/>
      <c r="D375" s="50" t="s">
        <v>8</v>
      </c>
      <c r="E375" s="244">
        <f>SUMIFS(Katsayilar!$C$2:$C$50,Katsayilar!$A$2:$A$50,"&lt;="&amp;DATE(YEAR(E359),MONTH(E359),1),Katsayilar!$B$2:$B$50,"&gt;="&amp;DATE(YEAR(E359),MONTH(E359),1))</f>
        <v>0.43368400000000001</v>
      </c>
      <c r="F375" s="238"/>
      <c r="G375" s="238"/>
      <c r="H375" s="230"/>
      <c r="I375" s="231">
        <f>SUMIFS(Katsayilar!$C$2:$C$50,Katsayilar!$A$2:$A$50,"&lt;="&amp;DATE(YEAR(I359),MONTH(I359),1),Katsayilar!$B$2:$B$50,"&gt;="&amp;DATE(YEAR(I359),MONTH(I359),1))</f>
        <v>0.50979600000000003</v>
      </c>
      <c r="J375" s="238"/>
      <c r="K375" s="238"/>
      <c r="L375" s="238"/>
      <c r="M375" s="238"/>
      <c r="N375" s="239"/>
      <c r="O375" s="244">
        <f>SUMIFS(Katsayilar!$C$2:$C$50,Katsayilar!$A$2:$A$50,"&lt;="&amp;DATE(YEAR(O359),MONTH(O359),1),Katsayilar!$B$2:$B$50,"&gt;="&amp;DATE(YEAR(O359),MONTH(O359),1))</f>
        <v>0.76087099999999996</v>
      </c>
      <c r="P375" s="238"/>
      <c r="Q375" s="238"/>
      <c r="R375" s="238"/>
      <c r="S375" s="238"/>
      <c r="T375" s="230"/>
      <c r="U375" s="231">
        <f>SUMIFS(Katsayilar!$C$2:$C$50,Katsayilar!$A$2:$A$50,"&lt;="&amp;DATE(YEAR(U359),MONTH(U359),1),Katsayilar!$B$2:$B$50,"&gt;="&amp;DATE(YEAR(U359),MONTH(U359),1))</f>
        <v>0.90779600000000005</v>
      </c>
      <c r="V375" s="238"/>
      <c r="W375" s="238"/>
      <c r="X375" s="238"/>
      <c r="Y375" s="238"/>
      <c r="Z375" s="239"/>
      <c r="AA375" s="244">
        <f>SUMIFS(Katsayilar!$C$2:$C$50,Katsayilar!$A$2:$A$50,"&lt;="&amp;DATE(YEAR(AA359),MONTH(AA359),1),Katsayilar!$B$2:$B$50,"&gt;="&amp;DATE(YEAR(AA359),MONTH(AA359),1))</f>
        <v>1.012556</v>
      </c>
      <c r="AB375" s="238"/>
      <c r="AC375" s="238"/>
      <c r="AD375" s="238"/>
      <c r="AE375" s="238"/>
      <c r="AF375" s="230"/>
      <c r="AG375" s="231">
        <f>SUMIFS(Katsayilar!$C$2:$C$50,Katsayilar!$A$2:$A$50,"&lt;="&amp;DATE(YEAR(AG359),MONTH(AG359),1),Katsayilar!$B$2:$B$50,"&gt;="&amp;DATE(YEAR(AG359),MONTH(AG359),1))</f>
        <v>1.1702109999999999</v>
      </c>
      <c r="AH375" s="238"/>
      <c r="AI375" s="238"/>
      <c r="AJ375" s="238"/>
      <c r="AK375" s="238"/>
      <c r="AL375" s="239"/>
      <c r="AM375" s="51"/>
    </row>
    <row r="376" spans="1:39" ht="15.75" customHeight="1" x14ac:dyDescent="0.25">
      <c r="A376" s="254"/>
      <c r="B376" s="214"/>
      <c r="C376" s="214"/>
      <c r="D376" s="50" t="s">
        <v>17</v>
      </c>
      <c r="E376" s="240">
        <f>SUM(E362:H362)</f>
        <v>0</v>
      </c>
      <c r="F376" s="241"/>
      <c r="G376" s="241"/>
      <c r="H376" s="223"/>
      <c r="I376" s="242">
        <f>SUM(I362:N362)</f>
        <v>0</v>
      </c>
      <c r="J376" s="241"/>
      <c r="K376" s="241"/>
      <c r="L376" s="241"/>
      <c r="M376" s="241"/>
      <c r="N376" s="243"/>
      <c r="O376" s="240">
        <f t="shared" ref="O376:O380" si="737">SUM(O362:T362)</f>
        <v>0</v>
      </c>
      <c r="P376" s="241"/>
      <c r="Q376" s="241"/>
      <c r="R376" s="241"/>
      <c r="S376" s="241"/>
      <c r="T376" s="223"/>
      <c r="U376" s="242">
        <f t="shared" ref="U376:U380" si="738">SUM(U362:Z362)</f>
        <v>0</v>
      </c>
      <c r="V376" s="241"/>
      <c r="W376" s="241"/>
      <c r="X376" s="241"/>
      <c r="Y376" s="241"/>
      <c r="Z376" s="243"/>
      <c r="AA376" s="240">
        <f t="shared" ref="AA376:AA380" si="739">SUM(AA362:AF362)</f>
        <v>0</v>
      </c>
      <c r="AB376" s="241"/>
      <c r="AC376" s="241"/>
      <c r="AD376" s="241"/>
      <c r="AE376" s="241"/>
      <c r="AF376" s="223"/>
      <c r="AG376" s="242">
        <f t="shared" ref="AG376:AG380" si="740">SUM(AG362:AL362)</f>
        <v>0</v>
      </c>
      <c r="AH376" s="241"/>
      <c r="AI376" s="241"/>
      <c r="AJ376" s="241"/>
      <c r="AK376" s="241"/>
      <c r="AL376" s="243"/>
      <c r="AM376" s="49">
        <f>SUM(E376:AL376)</f>
        <v>0</v>
      </c>
    </row>
    <row r="377" spans="1:39" ht="15.75" customHeight="1" x14ac:dyDescent="0.25">
      <c r="A377" s="254"/>
      <c r="B377" s="214"/>
      <c r="C377" s="214"/>
      <c r="D377" s="50" t="s">
        <v>51</v>
      </c>
      <c r="E377" s="240">
        <f>SUM(E363:H363)</f>
        <v>0</v>
      </c>
      <c r="F377" s="241"/>
      <c r="G377" s="241"/>
      <c r="H377" s="223"/>
      <c r="I377" s="242">
        <f t="shared" ref="I377:I380" si="741">SUM(I363:N363)</f>
        <v>0</v>
      </c>
      <c r="J377" s="241"/>
      <c r="K377" s="241"/>
      <c r="L377" s="241"/>
      <c r="M377" s="241"/>
      <c r="N377" s="243"/>
      <c r="O377" s="240">
        <f t="shared" si="737"/>
        <v>0</v>
      </c>
      <c r="P377" s="241"/>
      <c r="Q377" s="241"/>
      <c r="R377" s="241"/>
      <c r="S377" s="241"/>
      <c r="T377" s="223"/>
      <c r="U377" s="242">
        <f t="shared" si="738"/>
        <v>0</v>
      </c>
      <c r="V377" s="241"/>
      <c r="W377" s="241"/>
      <c r="X377" s="241"/>
      <c r="Y377" s="241"/>
      <c r="Z377" s="243"/>
      <c r="AA377" s="240">
        <f t="shared" si="739"/>
        <v>0</v>
      </c>
      <c r="AB377" s="241"/>
      <c r="AC377" s="241"/>
      <c r="AD377" s="241"/>
      <c r="AE377" s="241"/>
      <c r="AF377" s="223"/>
      <c r="AG377" s="242">
        <f t="shared" si="740"/>
        <v>0</v>
      </c>
      <c r="AH377" s="241"/>
      <c r="AI377" s="241"/>
      <c r="AJ377" s="241"/>
      <c r="AK377" s="241"/>
      <c r="AL377" s="243"/>
      <c r="AM377" s="49">
        <f t="shared" ref="AM377:AM383" si="742">SUM(E377:AL377)</f>
        <v>0</v>
      </c>
    </row>
    <row r="378" spans="1:39" ht="15.75" customHeight="1" x14ac:dyDescent="0.25">
      <c r="A378" s="254"/>
      <c r="B378" s="214"/>
      <c r="C378" s="214"/>
      <c r="D378" s="50" t="s">
        <v>18</v>
      </c>
      <c r="E378" s="240">
        <f t="shared" ref="E378:E380" si="743">SUM(E364:H364)</f>
        <v>0</v>
      </c>
      <c r="F378" s="241"/>
      <c r="G378" s="241"/>
      <c r="H378" s="223"/>
      <c r="I378" s="242">
        <f t="shared" si="741"/>
        <v>0</v>
      </c>
      <c r="J378" s="241"/>
      <c r="K378" s="241"/>
      <c r="L378" s="241"/>
      <c r="M378" s="241"/>
      <c r="N378" s="243"/>
      <c r="O378" s="240">
        <f t="shared" si="737"/>
        <v>0</v>
      </c>
      <c r="P378" s="241"/>
      <c r="Q378" s="241"/>
      <c r="R378" s="241"/>
      <c r="S378" s="241"/>
      <c r="T378" s="223"/>
      <c r="U378" s="242">
        <f t="shared" si="738"/>
        <v>0</v>
      </c>
      <c r="V378" s="241"/>
      <c r="W378" s="241"/>
      <c r="X378" s="241"/>
      <c r="Y378" s="241"/>
      <c r="Z378" s="243"/>
      <c r="AA378" s="240">
        <f t="shared" si="739"/>
        <v>0</v>
      </c>
      <c r="AB378" s="241"/>
      <c r="AC378" s="241"/>
      <c r="AD378" s="241"/>
      <c r="AE378" s="241"/>
      <c r="AF378" s="223"/>
      <c r="AG378" s="242">
        <f t="shared" si="740"/>
        <v>0</v>
      </c>
      <c r="AH378" s="241"/>
      <c r="AI378" s="241"/>
      <c r="AJ378" s="241"/>
      <c r="AK378" s="241"/>
      <c r="AL378" s="243"/>
      <c r="AM378" s="49">
        <f t="shared" si="742"/>
        <v>0</v>
      </c>
    </row>
    <row r="379" spans="1:39" ht="15.75" customHeight="1" x14ac:dyDescent="0.25">
      <c r="A379" s="254"/>
      <c r="B379" s="214"/>
      <c r="C379" s="214"/>
      <c r="D379" s="50" t="s">
        <v>9</v>
      </c>
      <c r="E379" s="240">
        <f t="shared" si="743"/>
        <v>0</v>
      </c>
      <c r="F379" s="241"/>
      <c r="G379" s="241"/>
      <c r="H379" s="223"/>
      <c r="I379" s="242">
        <f t="shared" si="741"/>
        <v>0</v>
      </c>
      <c r="J379" s="241"/>
      <c r="K379" s="241"/>
      <c r="L379" s="241"/>
      <c r="M379" s="241"/>
      <c r="N379" s="243"/>
      <c r="O379" s="240">
        <f t="shared" si="737"/>
        <v>0</v>
      </c>
      <c r="P379" s="241"/>
      <c r="Q379" s="241"/>
      <c r="R379" s="241"/>
      <c r="S379" s="241"/>
      <c r="T379" s="223"/>
      <c r="U379" s="242">
        <f t="shared" si="738"/>
        <v>0</v>
      </c>
      <c r="V379" s="241"/>
      <c r="W379" s="241"/>
      <c r="X379" s="241"/>
      <c r="Y379" s="241"/>
      <c r="Z379" s="243"/>
      <c r="AA379" s="240">
        <f t="shared" si="739"/>
        <v>0</v>
      </c>
      <c r="AB379" s="241"/>
      <c r="AC379" s="241"/>
      <c r="AD379" s="241"/>
      <c r="AE379" s="241"/>
      <c r="AF379" s="223"/>
      <c r="AG379" s="242">
        <f t="shared" si="740"/>
        <v>0</v>
      </c>
      <c r="AH379" s="241"/>
      <c r="AI379" s="241"/>
      <c r="AJ379" s="241"/>
      <c r="AK379" s="241"/>
      <c r="AL379" s="243"/>
      <c r="AM379" s="49">
        <f t="shared" si="742"/>
        <v>0</v>
      </c>
    </row>
    <row r="380" spans="1:39" ht="15.75" customHeight="1" x14ac:dyDescent="0.25">
      <c r="A380" s="254"/>
      <c r="B380" s="214"/>
      <c r="C380" s="214"/>
      <c r="D380" s="50" t="s">
        <v>19</v>
      </c>
      <c r="E380" s="240">
        <f t="shared" si="743"/>
        <v>0</v>
      </c>
      <c r="F380" s="241"/>
      <c r="G380" s="241"/>
      <c r="H380" s="223"/>
      <c r="I380" s="242">
        <f t="shared" si="741"/>
        <v>0</v>
      </c>
      <c r="J380" s="241"/>
      <c r="K380" s="241"/>
      <c r="L380" s="241"/>
      <c r="M380" s="241"/>
      <c r="N380" s="243"/>
      <c r="O380" s="240">
        <f t="shared" si="737"/>
        <v>0</v>
      </c>
      <c r="P380" s="241"/>
      <c r="Q380" s="241"/>
      <c r="R380" s="241"/>
      <c r="S380" s="241"/>
      <c r="T380" s="223"/>
      <c r="U380" s="242">
        <f t="shared" si="738"/>
        <v>0</v>
      </c>
      <c r="V380" s="241"/>
      <c r="W380" s="241"/>
      <c r="X380" s="241"/>
      <c r="Y380" s="241"/>
      <c r="Z380" s="243"/>
      <c r="AA380" s="240">
        <f t="shared" si="739"/>
        <v>0</v>
      </c>
      <c r="AB380" s="241"/>
      <c r="AC380" s="241"/>
      <c r="AD380" s="241"/>
      <c r="AE380" s="241"/>
      <c r="AF380" s="223"/>
      <c r="AG380" s="242">
        <f t="shared" si="740"/>
        <v>0</v>
      </c>
      <c r="AH380" s="241"/>
      <c r="AI380" s="241"/>
      <c r="AJ380" s="241"/>
      <c r="AK380" s="241"/>
      <c r="AL380" s="243"/>
      <c r="AM380" s="49">
        <f t="shared" si="742"/>
        <v>0</v>
      </c>
    </row>
    <row r="381" spans="1:39" ht="15.75" customHeight="1" x14ac:dyDescent="0.25">
      <c r="A381" s="254"/>
      <c r="B381" s="214"/>
      <c r="C381" s="214"/>
      <c r="D381" s="50" t="s">
        <v>21</v>
      </c>
      <c r="E381" s="240">
        <f ca="1">SUM(E372:H372)</f>
        <v>0</v>
      </c>
      <c r="F381" s="241"/>
      <c r="G381" s="241"/>
      <c r="H381" s="223"/>
      <c r="I381" s="242">
        <f ca="1">SUM(I372:N372)</f>
        <v>0</v>
      </c>
      <c r="J381" s="241"/>
      <c r="K381" s="241"/>
      <c r="L381" s="241"/>
      <c r="M381" s="241"/>
      <c r="N381" s="243"/>
      <c r="O381" s="240">
        <f ca="1">SUM(O372:T372)</f>
        <v>0</v>
      </c>
      <c r="P381" s="241"/>
      <c r="Q381" s="241"/>
      <c r="R381" s="241"/>
      <c r="S381" s="241"/>
      <c r="T381" s="223"/>
      <c r="U381" s="242">
        <f ca="1">SUM(U372:Z372)</f>
        <v>0</v>
      </c>
      <c r="V381" s="241"/>
      <c r="W381" s="241"/>
      <c r="X381" s="241"/>
      <c r="Y381" s="241"/>
      <c r="Z381" s="243"/>
      <c r="AA381" s="240">
        <f ca="1">SUM(AA372:AF372)</f>
        <v>0</v>
      </c>
      <c r="AB381" s="241"/>
      <c r="AC381" s="241"/>
      <c r="AD381" s="241"/>
      <c r="AE381" s="241"/>
      <c r="AF381" s="223"/>
      <c r="AG381" s="242">
        <f ca="1">SUM(AG372:AL372)</f>
        <v>0</v>
      </c>
      <c r="AH381" s="241"/>
      <c r="AI381" s="241"/>
      <c r="AJ381" s="241"/>
      <c r="AK381" s="241"/>
      <c r="AL381" s="243"/>
      <c r="AM381" s="49">
        <f t="shared" ca="1" si="742"/>
        <v>0</v>
      </c>
    </row>
    <row r="382" spans="1:39" ht="15.75" customHeight="1" x14ac:dyDescent="0.25">
      <c r="A382" s="254"/>
      <c r="B382" s="214"/>
      <c r="C382" s="214"/>
      <c r="D382" s="50" t="s">
        <v>15</v>
      </c>
      <c r="E382" s="240">
        <f t="shared" ref="E382:E383" ca="1" si="744">SUM(E373:H373)</f>
        <v>0</v>
      </c>
      <c r="F382" s="241"/>
      <c r="G382" s="241"/>
      <c r="H382" s="223"/>
      <c r="I382" s="242">
        <f t="shared" ref="I382:I383" ca="1" si="745">SUM(I373:N373)</f>
        <v>0</v>
      </c>
      <c r="J382" s="241"/>
      <c r="K382" s="241"/>
      <c r="L382" s="241"/>
      <c r="M382" s="241"/>
      <c r="N382" s="243"/>
      <c r="O382" s="240">
        <f t="shared" ref="O382:O383" ca="1" si="746">SUM(O373:T373)</f>
        <v>0</v>
      </c>
      <c r="P382" s="241"/>
      <c r="Q382" s="241"/>
      <c r="R382" s="241"/>
      <c r="S382" s="241"/>
      <c r="T382" s="223"/>
      <c r="U382" s="242">
        <f t="shared" ref="U382:U383" ca="1" si="747">SUM(U373:Z373)</f>
        <v>0</v>
      </c>
      <c r="V382" s="241"/>
      <c r="W382" s="241"/>
      <c r="X382" s="241"/>
      <c r="Y382" s="241"/>
      <c r="Z382" s="243"/>
      <c r="AA382" s="240">
        <f t="shared" ref="AA382:AA383" ca="1" si="748">SUM(AA373:AF373)</f>
        <v>0</v>
      </c>
      <c r="AB382" s="241"/>
      <c r="AC382" s="241"/>
      <c r="AD382" s="241"/>
      <c r="AE382" s="241"/>
      <c r="AF382" s="223"/>
      <c r="AG382" s="242">
        <f t="shared" ref="AG382:AG383" ca="1" si="749">SUM(AG373:AL373)</f>
        <v>0</v>
      </c>
      <c r="AH382" s="241"/>
      <c r="AI382" s="241"/>
      <c r="AJ382" s="241"/>
      <c r="AK382" s="241"/>
      <c r="AL382" s="243"/>
      <c r="AM382" s="49">
        <f t="shared" ca="1" si="742"/>
        <v>0</v>
      </c>
    </row>
    <row r="383" spans="1:39" ht="15.75" customHeight="1" thickBot="1" x14ac:dyDescent="0.3">
      <c r="A383" s="255"/>
      <c r="B383" s="215"/>
      <c r="C383" s="215"/>
      <c r="D383" s="54" t="s">
        <v>16</v>
      </c>
      <c r="E383" s="245">
        <f t="shared" ca="1" si="744"/>
        <v>0</v>
      </c>
      <c r="F383" s="246"/>
      <c r="G383" s="246"/>
      <c r="H383" s="232"/>
      <c r="I383" s="247">
        <f t="shared" ca="1" si="745"/>
        <v>0</v>
      </c>
      <c r="J383" s="246"/>
      <c r="K383" s="246"/>
      <c r="L383" s="246"/>
      <c r="M383" s="246"/>
      <c r="N383" s="248"/>
      <c r="O383" s="245">
        <f t="shared" ca="1" si="746"/>
        <v>0</v>
      </c>
      <c r="P383" s="246"/>
      <c r="Q383" s="246"/>
      <c r="R383" s="246"/>
      <c r="S383" s="246"/>
      <c r="T383" s="232"/>
      <c r="U383" s="247">
        <f t="shared" ca="1" si="747"/>
        <v>0</v>
      </c>
      <c r="V383" s="246"/>
      <c r="W383" s="246"/>
      <c r="X383" s="246"/>
      <c r="Y383" s="246"/>
      <c r="Z383" s="248"/>
      <c r="AA383" s="245">
        <f t="shared" ca="1" si="748"/>
        <v>0</v>
      </c>
      <c r="AB383" s="246"/>
      <c r="AC383" s="246"/>
      <c r="AD383" s="246"/>
      <c r="AE383" s="246"/>
      <c r="AF383" s="232"/>
      <c r="AG383" s="247">
        <f t="shared" ca="1" si="749"/>
        <v>0</v>
      </c>
      <c r="AH383" s="246"/>
      <c r="AI383" s="246"/>
      <c r="AJ383" s="246"/>
      <c r="AK383" s="246"/>
      <c r="AL383" s="248"/>
      <c r="AM383" s="55">
        <f t="shared" ca="1" si="742"/>
        <v>0</v>
      </c>
    </row>
    <row r="384" spans="1:39" ht="4.5" customHeight="1" x14ac:dyDescent="0.25">
      <c r="A384" s="253">
        <v>16</v>
      </c>
      <c r="B384" s="213">
        <f>'VERİ GİRİŞİ'!B27</f>
        <v>0</v>
      </c>
      <c r="C384" s="213">
        <f>'VERİ GİRİŞİ'!C27</f>
        <v>0</v>
      </c>
      <c r="D384" s="61" t="s">
        <v>50</v>
      </c>
      <c r="E384" s="62">
        <v>45016</v>
      </c>
      <c r="F384" s="63">
        <v>45044</v>
      </c>
      <c r="G384" s="63">
        <v>45047</v>
      </c>
      <c r="H384" s="63">
        <v>45078</v>
      </c>
      <c r="I384" s="63">
        <v>45108</v>
      </c>
      <c r="J384" s="63">
        <v>45139</v>
      </c>
      <c r="K384" s="63">
        <v>45170</v>
      </c>
      <c r="L384" s="63">
        <v>45200</v>
      </c>
      <c r="M384" s="63">
        <v>45231</v>
      </c>
      <c r="N384" s="64">
        <v>45261</v>
      </c>
      <c r="O384" s="65">
        <v>45292</v>
      </c>
      <c r="P384" s="63">
        <v>45323</v>
      </c>
      <c r="Q384" s="63">
        <v>45352</v>
      </c>
      <c r="R384" s="63">
        <v>45383</v>
      </c>
      <c r="S384" s="63">
        <v>45413</v>
      </c>
      <c r="T384" s="63">
        <v>45444</v>
      </c>
      <c r="U384" s="63">
        <v>45474</v>
      </c>
      <c r="V384" s="63">
        <v>45505</v>
      </c>
      <c r="W384" s="63">
        <v>45536</v>
      </c>
      <c r="X384" s="63">
        <v>45566</v>
      </c>
      <c r="Y384" s="63">
        <v>45597</v>
      </c>
      <c r="Z384" s="64">
        <v>45627</v>
      </c>
      <c r="AA384" s="62">
        <v>45658</v>
      </c>
      <c r="AB384" s="63">
        <v>45689</v>
      </c>
      <c r="AC384" s="63">
        <v>45717</v>
      </c>
      <c r="AD384" s="63">
        <v>45748</v>
      </c>
      <c r="AE384" s="63">
        <v>45778</v>
      </c>
      <c r="AF384" s="63">
        <v>45809</v>
      </c>
      <c r="AG384" s="63">
        <v>45839</v>
      </c>
      <c r="AH384" s="63">
        <v>45870</v>
      </c>
      <c r="AI384" s="63">
        <v>45901</v>
      </c>
      <c r="AJ384" s="63">
        <v>45931</v>
      </c>
      <c r="AK384" s="63">
        <v>45962</v>
      </c>
      <c r="AL384" s="66">
        <v>45992</v>
      </c>
      <c r="AM384" s="67"/>
    </row>
    <row r="385" spans="1:39" x14ac:dyDescent="0.25">
      <c r="A385" s="254"/>
      <c r="B385" s="214"/>
      <c r="C385" s="214"/>
      <c r="D385" s="50" t="s">
        <v>20</v>
      </c>
      <c r="E385" s="79">
        <f>'VERİ GİRİŞİ'!E27</f>
        <v>0</v>
      </c>
      <c r="F385" s="79">
        <f>'VERİ GİRİŞİ'!F27</f>
        <v>0</v>
      </c>
      <c r="G385" s="79">
        <f>'VERİ GİRİŞİ'!G27</f>
        <v>0</v>
      </c>
      <c r="H385" s="79">
        <f>'VERİ GİRİŞİ'!H27</f>
        <v>0</v>
      </c>
      <c r="I385" s="79">
        <f>'VERİ GİRİŞİ'!I27</f>
        <v>0</v>
      </c>
      <c r="J385" s="79">
        <f>'VERİ GİRİŞİ'!J27</f>
        <v>0</v>
      </c>
      <c r="K385" s="79">
        <f>'VERİ GİRİŞİ'!K27</f>
        <v>0</v>
      </c>
      <c r="L385" s="79">
        <f>'VERİ GİRİŞİ'!L27</f>
        <v>0</v>
      </c>
      <c r="M385" s="79">
        <f>'VERİ GİRİŞİ'!M27</f>
        <v>0</v>
      </c>
      <c r="N385" s="79">
        <f>'VERİ GİRİŞİ'!N27</f>
        <v>0</v>
      </c>
      <c r="O385" s="79">
        <f>'VERİ GİRİŞİ'!O27</f>
        <v>0</v>
      </c>
      <c r="P385" s="79">
        <f>'VERİ GİRİŞİ'!P27</f>
        <v>0</v>
      </c>
      <c r="Q385" s="79">
        <f>'VERİ GİRİŞİ'!Q27</f>
        <v>0</v>
      </c>
      <c r="R385" s="79">
        <f>'VERİ GİRİŞİ'!R27</f>
        <v>0</v>
      </c>
      <c r="S385" s="79">
        <f>'VERİ GİRİŞİ'!S27</f>
        <v>0</v>
      </c>
      <c r="T385" s="79">
        <f>'VERİ GİRİŞİ'!T27</f>
        <v>0</v>
      </c>
      <c r="U385" s="79">
        <f>'VERİ GİRİŞİ'!U27</f>
        <v>0</v>
      </c>
      <c r="V385" s="79">
        <f>'VERİ GİRİŞİ'!V27</f>
        <v>0</v>
      </c>
      <c r="W385" s="79">
        <f>'VERİ GİRİŞİ'!W27</f>
        <v>0</v>
      </c>
      <c r="X385" s="79">
        <f>'VERİ GİRİŞİ'!X27</f>
        <v>0</v>
      </c>
      <c r="Y385" s="79">
        <f>'VERİ GİRİŞİ'!Y27</f>
        <v>0</v>
      </c>
      <c r="Z385" s="79">
        <f>'VERİ GİRİŞİ'!Z27</f>
        <v>0</v>
      </c>
      <c r="AA385" s="79">
        <f>'VERİ GİRİŞİ'!AA27</f>
        <v>0</v>
      </c>
      <c r="AB385" s="79">
        <f>'VERİ GİRİŞİ'!AB27</f>
        <v>0</v>
      </c>
      <c r="AC385" s="79">
        <f>'VERİ GİRİŞİ'!AC27</f>
        <v>0</v>
      </c>
      <c r="AD385" s="79">
        <f>'VERİ GİRİŞİ'!AD27</f>
        <v>0</v>
      </c>
      <c r="AE385" s="79">
        <f>'VERİ GİRİŞİ'!AE27</f>
        <v>0</v>
      </c>
      <c r="AF385" s="79">
        <f>'VERİ GİRİŞİ'!AF27</f>
        <v>0</v>
      </c>
      <c r="AG385" s="79">
        <f>'VERİ GİRİŞİ'!AG27</f>
        <v>0</v>
      </c>
      <c r="AH385" s="79">
        <f>'VERİ GİRİŞİ'!AH27</f>
        <v>0</v>
      </c>
      <c r="AI385" s="79">
        <f>'VERİ GİRİŞİ'!AI27</f>
        <v>0</v>
      </c>
      <c r="AJ385" s="79">
        <f>'VERİ GİRİŞİ'!AJ27</f>
        <v>0</v>
      </c>
      <c r="AK385" s="79">
        <f>'VERİ GİRİŞİ'!AK27</f>
        <v>0</v>
      </c>
      <c r="AL385" s="79">
        <f>'VERİ GİRİŞİ'!AL27</f>
        <v>0</v>
      </c>
      <c r="AM385" s="52"/>
    </row>
    <row r="386" spans="1:39" ht="15" customHeight="1" x14ac:dyDescent="0.25">
      <c r="A386" s="254"/>
      <c r="B386" s="214"/>
      <c r="C386" s="214"/>
      <c r="D386" s="53" t="s">
        <v>8</v>
      </c>
      <c r="E386" s="35">
        <f>SUMIFS(Katsayilar!$C$2:$C$50,Katsayilar!$A$2:$A$50,"&lt;="&amp;DATE(YEAR(E384),MONTH(E384),1),Katsayilar!$B$2:$B$50,"&gt;="&amp;DATE(YEAR(E384),MONTH(E384),1))</f>
        <v>0.43368400000000001</v>
      </c>
      <c r="F386" s="36">
        <f>SUMIFS(Katsayilar!$C$2:$C$50,Katsayilar!$A$2:$A$50,"&lt;="&amp;DATE(YEAR(F384),MONTH(F384),1),Katsayilar!$B$2:$B$50,"&gt;="&amp;DATE(YEAR(F384),MONTH(F384),1))</f>
        <v>0.43368400000000001</v>
      </c>
      <c r="G386" s="36">
        <f>SUMIFS(Katsayilar!$C$2:$C$50,Katsayilar!$A$2:$A$50,"&lt;="&amp;DATE(YEAR(G384),MONTH(G384),1),Katsayilar!$B$2:$B$50,"&gt;="&amp;DATE(YEAR(G384),MONTH(G384),1))</f>
        <v>0.43368400000000001</v>
      </c>
      <c r="H386" s="36">
        <f>SUMIFS(Katsayilar!$C$2:$C$50,Katsayilar!$A$2:$A$50,"&lt;="&amp;DATE(YEAR(H384),MONTH(H384),1),Katsayilar!$B$2:$B$50,"&gt;="&amp;DATE(YEAR(H384),MONTH(H384),1))</f>
        <v>0.43368400000000001</v>
      </c>
      <c r="I386" s="36">
        <f>SUMIFS(Katsayilar!$C$2:$C$50,Katsayilar!$A$2:$A$50,"&lt;="&amp;DATE(YEAR(I384),MONTH(I384),1),Katsayilar!$B$2:$B$50,"&gt;="&amp;DATE(YEAR(I384),MONTH(I384),1))</f>
        <v>0.50979600000000003</v>
      </c>
      <c r="J386" s="36">
        <f>SUMIFS(Katsayilar!$C$2:$C$50,Katsayilar!$A$2:$A$50,"&lt;="&amp;DATE(YEAR(J384),MONTH(J384),1),Katsayilar!$B$2:$B$50,"&gt;="&amp;DATE(YEAR(J384),MONTH(J384),1))</f>
        <v>0.50979600000000003</v>
      </c>
      <c r="K386" s="36">
        <f>SUMIFS(Katsayilar!$C$2:$C$50,Katsayilar!$A$2:$A$50,"&lt;="&amp;DATE(YEAR(K384),MONTH(K384),1),Katsayilar!$B$2:$B$50,"&gt;="&amp;DATE(YEAR(K384),MONTH(K384),1))</f>
        <v>0.50979600000000003</v>
      </c>
      <c r="L386" s="36">
        <f>SUMIFS(Katsayilar!$C$2:$C$50,Katsayilar!$A$2:$A$50,"&lt;="&amp;DATE(YEAR(L384),MONTH(L384),1),Katsayilar!$B$2:$B$50,"&gt;="&amp;DATE(YEAR(L384),MONTH(L384),1))</f>
        <v>0.50979600000000003</v>
      </c>
      <c r="M386" s="36">
        <f>SUMIFS(Katsayilar!$C$2:$C$50,Katsayilar!$A$2:$A$50,"&lt;="&amp;DATE(YEAR(M384),MONTH(M384),1),Katsayilar!$B$2:$B$50,"&gt;="&amp;DATE(YEAR(M384),MONTH(M384),1))</f>
        <v>0.50979600000000003</v>
      </c>
      <c r="N386" s="37">
        <f>SUMIFS(Katsayilar!$C$2:$C$50,Katsayilar!$A$2:$A$50,"&lt;="&amp;DATE(YEAR(N384),MONTH(N384),1),Katsayilar!$B$2:$B$50,"&gt;="&amp;DATE(YEAR(N384),MONTH(N384),1))</f>
        <v>0.50979600000000003</v>
      </c>
      <c r="O386" s="36">
        <f>SUMIFS(Katsayilar!$C$2:$C$50,Katsayilar!$A$2:$A$50,"&lt;="&amp;DATE(YEAR(O384),MONTH(O384),1),Katsayilar!$B$2:$B$50,"&gt;="&amp;DATE(YEAR(O384),MONTH(O384),1))</f>
        <v>0.76087099999999996</v>
      </c>
      <c r="P386" s="36">
        <f>SUMIFS(Katsayilar!$C$2:$C$50,Katsayilar!$A$2:$A$50,"&lt;="&amp;DATE(YEAR(P384),MONTH(P384),1),Katsayilar!$B$2:$B$50,"&gt;="&amp;DATE(YEAR(P384),MONTH(P384),1))</f>
        <v>0.76087099999999996</v>
      </c>
      <c r="Q386" s="36">
        <f>SUMIFS(Katsayilar!$C$2:$C$50,Katsayilar!$A$2:$A$50,"&lt;="&amp;DATE(YEAR(Q384),MONTH(Q384),1),Katsayilar!$B$2:$B$50,"&gt;="&amp;DATE(YEAR(Q384),MONTH(Q384),1))</f>
        <v>0.76087099999999996</v>
      </c>
      <c r="R386" s="36">
        <f>SUMIFS(Katsayilar!$C$2:$C$50,Katsayilar!$A$2:$A$50,"&lt;="&amp;DATE(YEAR(R384),MONTH(R384),1),Katsayilar!$B$2:$B$50,"&gt;="&amp;DATE(YEAR(R384),MONTH(R384),1))</f>
        <v>0.76087099999999996</v>
      </c>
      <c r="S386" s="36">
        <f>SUMIFS(Katsayilar!$C$2:$C$50,Katsayilar!$A$2:$A$50,"&lt;="&amp;DATE(YEAR(S384),MONTH(S384),1),Katsayilar!$B$2:$B$50,"&gt;="&amp;DATE(YEAR(S384),MONTH(S384),1))</f>
        <v>0.76087099999999996</v>
      </c>
      <c r="T386" s="36">
        <f>SUMIFS(Katsayilar!$C$2:$C$50,Katsayilar!$A$2:$A$50,"&lt;="&amp;DATE(YEAR(T384),MONTH(T384),1),Katsayilar!$B$2:$B$50,"&gt;="&amp;DATE(YEAR(T384),MONTH(T384),1))</f>
        <v>0.76087099999999996</v>
      </c>
      <c r="U386" s="36">
        <f>SUMIFS(Katsayilar!$C$2:$C$50,Katsayilar!$A$2:$A$50,"&lt;="&amp;DATE(YEAR(U384),MONTH(U384),1),Katsayilar!$B$2:$B$50,"&gt;="&amp;DATE(YEAR(U384),MONTH(U384),1))</f>
        <v>0.90779600000000005</v>
      </c>
      <c r="V386" s="36">
        <f>SUMIFS(Katsayilar!$C$2:$C$50,Katsayilar!$A$2:$A$50,"&lt;="&amp;DATE(YEAR(V384),MONTH(V384),1),Katsayilar!$B$2:$B$50,"&gt;="&amp;DATE(YEAR(V384),MONTH(V384),1))</f>
        <v>0.90779600000000005</v>
      </c>
      <c r="W386" s="36">
        <f>SUMIFS(Katsayilar!$C$2:$C$50,Katsayilar!$A$2:$A$50,"&lt;="&amp;DATE(YEAR(W384),MONTH(W384),1),Katsayilar!$B$2:$B$50,"&gt;="&amp;DATE(YEAR(W384),MONTH(W384),1))</f>
        <v>0.90779600000000005</v>
      </c>
      <c r="X386" s="36">
        <f>SUMIFS(Katsayilar!$C$2:$C$50,Katsayilar!$A$2:$A$50,"&lt;="&amp;DATE(YEAR(X384),MONTH(X384),1),Katsayilar!$B$2:$B$50,"&gt;="&amp;DATE(YEAR(X384),MONTH(X384),1))</f>
        <v>0.90779600000000005</v>
      </c>
      <c r="Y386" s="36">
        <f>SUMIFS(Katsayilar!$C$2:$C$50,Katsayilar!$A$2:$A$50,"&lt;="&amp;DATE(YEAR(Y384),MONTH(Y384),1),Katsayilar!$B$2:$B$50,"&gt;="&amp;DATE(YEAR(Y384),MONTH(Y384),1))</f>
        <v>0.90779600000000005</v>
      </c>
      <c r="Z386" s="37">
        <f>SUMIFS(Katsayilar!$C$2:$C$50,Katsayilar!$A$2:$A$50,"&lt;="&amp;DATE(YEAR(Z384),MONTH(Z384),1),Katsayilar!$B$2:$B$50,"&gt;="&amp;DATE(YEAR(Z384),MONTH(Z384),1))</f>
        <v>0.90779600000000005</v>
      </c>
      <c r="AA386" s="35">
        <f>SUMIFS(Katsayilar!$C$2:$C$50,Katsayilar!$A$2:$A$50,"&lt;="&amp;DATE(YEAR(AA384),MONTH(AA384),1),Katsayilar!$B$2:$B$50,"&gt;="&amp;DATE(YEAR(AA384),MONTH(AA384),1))</f>
        <v>1.012556</v>
      </c>
      <c r="AB386" s="36">
        <f>SUMIFS(Katsayilar!$C$2:$C$50,Katsayilar!$A$2:$A$50,"&lt;="&amp;DATE(YEAR(AB384),MONTH(AB384),1),Katsayilar!$B$2:$B$50,"&gt;="&amp;DATE(YEAR(AB384),MONTH(AB384),1))</f>
        <v>1.012556</v>
      </c>
      <c r="AC386" s="36">
        <f>SUMIFS(Katsayilar!$C$2:$C$50,Katsayilar!$A$2:$A$50,"&lt;="&amp;DATE(YEAR(AC384),MONTH(AC384),1),Katsayilar!$B$2:$B$50,"&gt;="&amp;DATE(YEAR(AC384),MONTH(AC384),1))</f>
        <v>1.012556</v>
      </c>
      <c r="AD386" s="36">
        <f>SUMIFS(Katsayilar!$C$2:$C$50,Katsayilar!$A$2:$A$50,"&lt;="&amp;DATE(YEAR(AD384),MONTH(AD384),1),Katsayilar!$B$2:$B$50,"&gt;="&amp;DATE(YEAR(AD384),MONTH(AD384),1))</f>
        <v>1.012556</v>
      </c>
      <c r="AE386" s="36">
        <f>SUMIFS(Katsayilar!$C$2:$C$50,Katsayilar!$A$2:$A$50,"&lt;="&amp;DATE(YEAR(AE384),MONTH(AE384),1),Katsayilar!$B$2:$B$50,"&gt;="&amp;DATE(YEAR(AE384),MONTH(AE384),1))</f>
        <v>1.012556</v>
      </c>
      <c r="AF386" s="36">
        <f>SUMIFS(Katsayilar!$C$2:$C$50,Katsayilar!$A$2:$A$50,"&lt;="&amp;DATE(YEAR(AF384),MONTH(AF384),1),Katsayilar!$B$2:$B$50,"&gt;="&amp;DATE(YEAR(AF384),MONTH(AF384),1))</f>
        <v>1.012556</v>
      </c>
      <c r="AG386" s="36">
        <f>SUMIFS(Katsayilar!$C$2:$C$50,Katsayilar!$A$2:$A$50,"&lt;="&amp;DATE(YEAR(AG384),MONTH(AG384),1),Katsayilar!$B$2:$B$50,"&gt;="&amp;DATE(YEAR(AG384),MONTH(AG384),1))</f>
        <v>1.1702109999999999</v>
      </c>
      <c r="AH386" s="36">
        <f>SUMIFS(Katsayilar!$C$2:$C$50,Katsayilar!$A$2:$A$50,"&lt;="&amp;DATE(YEAR(AH384),MONTH(AH384),1),Katsayilar!$B$2:$B$50,"&gt;="&amp;DATE(YEAR(AH384),MONTH(AH384),1))</f>
        <v>1.1702109999999999</v>
      </c>
      <c r="AI386" s="36">
        <f>SUMIFS(Katsayilar!$C$2:$C$50,Katsayilar!$A$2:$A$50,"&lt;="&amp;DATE(YEAR(AI384),MONTH(AI384),1),Katsayilar!$B$2:$B$50,"&gt;="&amp;DATE(YEAR(AI384),MONTH(AI384),1))</f>
        <v>1.1702109999999999</v>
      </c>
      <c r="AJ386" s="36">
        <f>SUMIFS(Katsayilar!$C$2:$C$50,Katsayilar!$A$2:$A$50,"&lt;="&amp;DATE(YEAR(AJ384),MONTH(AJ384),1),Katsayilar!$B$2:$B$50,"&gt;="&amp;DATE(YEAR(AJ384),MONTH(AJ384),1))</f>
        <v>1.1702109999999999</v>
      </c>
      <c r="AK386" s="36">
        <f>SUMIFS(Katsayilar!$C$2:$C$50,Katsayilar!$A$2:$A$50,"&lt;="&amp;DATE(YEAR(AK384),MONTH(AK384),1),Katsayilar!$B$2:$B$50,"&gt;="&amp;DATE(YEAR(AK384),MONTH(AK384),1))</f>
        <v>1.1702109999999999</v>
      </c>
      <c r="AL386" s="36">
        <f>SUMIFS(Katsayilar!$C$2:$C$50,Katsayilar!$A$2:$A$50,"&lt;="&amp;DATE(YEAR(AL384),MONTH(AL384),1),Katsayilar!$B$2:$B$50,"&gt;="&amp;DATE(YEAR(AL384),MONTH(AL384),1))</f>
        <v>1.1702109999999999</v>
      </c>
      <c r="AM386" s="51"/>
    </row>
    <row r="387" spans="1:39" ht="15" customHeight="1" x14ac:dyDescent="0.25">
      <c r="A387" s="254"/>
      <c r="B387" s="214"/>
      <c r="C387" s="214"/>
      <c r="D387" s="53" t="s">
        <v>17</v>
      </c>
      <c r="E387" s="38">
        <f t="shared" ref="E387:AL387" si="750">IF(OR(E386="",E385=""),"",200*E386*E385)</f>
        <v>0</v>
      </c>
      <c r="F387" s="39">
        <f t="shared" si="750"/>
        <v>0</v>
      </c>
      <c r="G387" s="39">
        <f t="shared" si="750"/>
        <v>0</v>
      </c>
      <c r="H387" s="39">
        <f t="shared" si="750"/>
        <v>0</v>
      </c>
      <c r="I387" s="39">
        <f t="shared" si="750"/>
        <v>0</v>
      </c>
      <c r="J387" s="39">
        <f t="shared" si="750"/>
        <v>0</v>
      </c>
      <c r="K387" s="39">
        <f t="shared" si="750"/>
        <v>0</v>
      </c>
      <c r="L387" s="39">
        <f t="shared" si="750"/>
        <v>0</v>
      </c>
      <c r="M387" s="39">
        <f t="shared" si="750"/>
        <v>0</v>
      </c>
      <c r="N387" s="40">
        <f t="shared" si="750"/>
        <v>0</v>
      </c>
      <c r="O387" s="39">
        <f t="shared" si="750"/>
        <v>0</v>
      </c>
      <c r="P387" s="39">
        <f t="shared" si="750"/>
        <v>0</v>
      </c>
      <c r="Q387" s="39">
        <f t="shared" si="750"/>
        <v>0</v>
      </c>
      <c r="R387" s="39">
        <f t="shared" si="750"/>
        <v>0</v>
      </c>
      <c r="S387" s="39">
        <f t="shared" si="750"/>
        <v>0</v>
      </c>
      <c r="T387" s="39">
        <f t="shared" si="750"/>
        <v>0</v>
      </c>
      <c r="U387" s="39">
        <f t="shared" si="750"/>
        <v>0</v>
      </c>
      <c r="V387" s="39">
        <f t="shared" si="750"/>
        <v>0</v>
      </c>
      <c r="W387" s="39">
        <f t="shared" si="750"/>
        <v>0</v>
      </c>
      <c r="X387" s="39">
        <f t="shared" si="750"/>
        <v>0</v>
      </c>
      <c r="Y387" s="39">
        <f t="shared" si="750"/>
        <v>0</v>
      </c>
      <c r="Z387" s="40">
        <f t="shared" si="750"/>
        <v>0</v>
      </c>
      <c r="AA387" s="38">
        <f t="shared" si="750"/>
        <v>0</v>
      </c>
      <c r="AB387" s="39">
        <f t="shared" si="750"/>
        <v>0</v>
      </c>
      <c r="AC387" s="39">
        <f t="shared" si="750"/>
        <v>0</v>
      </c>
      <c r="AD387" s="39">
        <f t="shared" si="750"/>
        <v>0</v>
      </c>
      <c r="AE387" s="39">
        <f t="shared" si="750"/>
        <v>0</v>
      </c>
      <c r="AF387" s="39">
        <f t="shared" si="750"/>
        <v>0</v>
      </c>
      <c r="AG387" s="39">
        <f t="shared" si="750"/>
        <v>0</v>
      </c>
      <c r="AH387" s="39">
        <f t="shared" si="750"/>
        <v>0</v>
      </c>
      <c r="AI387" s="39">
        <f t="shared" si="750"/>
        <v>0</v>
      </c>
      <c r="AJ387" s="39">
        <f t="shared" si="750"/>
        <v>0</v>
      </c>
      <c r="AK387" s="39">
        <f t="shared" si="750"/>
        <v>0</v>
      </c>
      <c r="AL387" s="39">
        <f t="shared" si="750"/>
        <v>0</v>
      </c>
      <c r="AM387" s="51"/>
    </row>
    <row r="388" spans="1:39" ht="15" customHeight="1" x14ac:dyDescent="0.25">
      <c r="A388" s="254"/>
      <c r="B388" s="214"/>
      <c r="C388" s="214"/>
      <c r="D388" s="53" t="s">
        <v>51</v>
      </c>
      <c r="E388" s="38">
        <f>IF(E387="","",E387*Ayarlar!$B$4)</f>
        <v>0</v>
      </c>
      <c r="F388" s="39">
        <f>IF(F387="","",F387*Ayarlar!$B$4)</f>
        <v>0</v>
      </c>
      <c r="G388" s="39">
        <f>IF(G387="","",G387*Ayarlar!$B$4)</f>
        <v>0</v>
      </c>
      <c r="H388" s="39">
        <f>IF(H387="","",H387*Ayarlar!$B$4)</f>
        <v>0</v>
      </c>
      <c r="I388" s="39">
        <f>IF(I387="","",I387*Ayarlar!$B$4)</f>
        <v>0</v>
      </c>
      <c r="J388" s="39">
        <f>IF(J387="","",J387*Ayarlar!$B$4)</f>
        <v>0</v>
      </c>
      <c r="K388" s="39">
        <f>IF(K387="","",K387*Ayarlar!$B$4)</f>
        <v>0</v>
      </c>
      <c r="L388" s="39">
        <f>IF(L387="","",L387*Ayarlar!$B$4)</f>
        <v>0</v>
      </c>
      <c r="M388" s="39">
        <f>IF(M387="","",M387*Ayarlar!$B$4)</f>
        <v>0</v>
      </c>
      <c r="N388" s="40">
        <f>IF(N387="","",N387*Ayarlar!$B$4)</f>
        <v>0</v>
      </c>
      <c r="O388" s="39">
        <f>IF(O387="","",O387*Ayarlar!$B$4)</f>
        <v>0</v>
      </c>
      <c r="P388" s="39">
        <f>IF(P387="","",P387*Ayarlar!$B$4)</f>
        <v>0</v>
      </c>
      <c r="Q388" s="39">
        <f>IF(Q387="","",Q387*Ayarlar!$B$4)</f>
        <v>0</v>
      </c>
      <c r="R388" s="39">
        <f>IF(R387="","",R387*Ayarlar!$B$4)</f>
        <v>0</v>
      </c>
      <c r="S388" s="39">
        <f>IF(S387="","",S387*Ayarlar!$B$4)</f>
        <v>0</v>
      </c>
      <c r="T388" s="39">
        <f>IF(T387="","",T387*Ayarlar!$B$4)</f>
        <v>0</v>
      </c>
      <c r="U388" s="39">
        <f>IF(U387="","",U387*Ayarlar!$B$4)</f>
        <v>0</v>
      </c>
      <c r="V388" s="39">
        <f>IF(V387="","",V387*Ayarlar!$B$4)</f>
        <v>0</v>
      </c>
      <c r="W388" s="39">
        <f>IF(W387="","",W387*Ayarlar!$B$4)</f>
        <v>0</v>
      </c>
      <c r="X388" s="39">
        <f>IF(X387="","",X387*Ayarlar!$B$4)</f>
        <v>0</v>
      </c>
      <c r="Y388" s="39">
        <f>IF(Y387="","",Y387*Ayarlar!$B$4)</f>
        <v>0</v>
      </c>
      <c r="Z388" s="40">
        <f>IF(Z387="","",Z387*Ayarlar!$B$4)</f>
        <v>0</v>
      </c>
      <c r="AA388" s="38">
        <f>IF(AA387="","",AA387*Ayarlar!$B$4)</f>
        <v>0</v>
      </c>
      <c r="AB388" s="39">
        <f>IF(AB387="","",AB387*Ayarlar!$B$4)</f>
        <v>0</v>
      </c>
      <c r="AC388" s="39">
        <f>IF(AC387="","",AC387*Ayarlar!$B$4)</f>
        <v>0</v>
      </c>
      <c r="AD388" s="39">
        <f>IF(AD387="","",AD387*Ayarlar!$B$4)</f>
        <v>0</v>
      </c>
      <c r="AE388" s="39">
        <f>IF(AE387="","",AE387*Ayarlar!$B$4)</f>
        <v>0</v>
      </c>
      <c r="AF388" s="39">
        <f>IF(AF387="","",AF387*Ayarlar!$B$4)</f>
        <v>0</v>
      </c>
      <c r="AG388" s="39">
        <f>IF(AG387="","",AG387*Ayarlar!$B$4)</f>
        <v>0</v>
      </c>
      <c r="AH388" s="39">
        <f>IF(AH387="","",AH387*Ayarlar!$B$4)</f>
        <v>0</v>
      </c>
      <c r="AI388" s="39">
        <f>IF(AI387="","",AI387*Ayarlar!$B$4)</f>
        <v>0</v>
      </c>
      <c r="AJ388" s="39">
        <f>IF(AJ387="","",AJ387*Ayarlar!$B$4)</f>
        <v>0</v>
      </c>
      <c r="AK388" s="39">
        <f>IF(AK387="","",AK387*Ayarlar!$B$4)</f>
        <v>0</v>
      </c>
      <c r="AL388" s="39">
        <f>IF(AL387="","",AL387*Ayarlar!$B$4)</f>
        <v>0</v>
      </c>
      <c r="AM388" s="51"/>
    </row>
    <row r="389" spans="1:39" ht="15" customHeight="1" x14ac:dyDescent="0.25">
      <c r="A389" s="254"/>
      <c r="B389" s="214"/>
      <c r="C389" s="214"/>
      <c r="D389" s="53" t="s">
        <v>18</v>
      </c>
      <c r="E389" s="38">
        <f>IF(E387="","",E387*Ayarlar!$B$2)</f>
        <v>0</v>
      </c>
      <c r="F389" s="39">
        <f>IF(F387="","",F387*Ayarlar!$B$2)</f>
        <v>0</v>
      </c>
      <c r="G389" s="39">
        <f>IF(G387="","",G387*Ayarlar!$B$2)</f>
        <v>0</v>
      </c>
      <c r="H389" s="39">
        <f>IF(H387="","",H387*Ayarlar!$B$2)</f>
        <v>0</v>
      </c>
      <c r="I389" s="39">
        <f>IF(I387="","",I387*Ayarlar!$B$2)</f>
        <v>0</v>
      </c>
      <c r="J389" s="39">
        <f>IF(J387="","",J387*Ayarlar!$B$2)</f>
        <v>0</v>
      </c>
      <c r="K389" s="39">
        <f>IF(K387="","",K387*Ayarlar!$B$2)</f>
        <v>0</v>
      </c>
      <c r="L389" s="39">
        <f>IF(L387="","",L387*Ayarlar!$B$2)</f>
        <v>0</v>
      </c>
      <c r="M389" s="39">
        <f>IF(M387="","",M387*Ayarlar!$B$2)</f>
        <v>0</v>
      </c>
      <c r="N389" s="40">
        <f>IF(N387="","",N387*Ayarlar!$B$2)</f>
        <v>0</v>
      </c>
      <c r="O389" s="39">
        <f>IF(O387="","",O387*Ayarlar!$B$2)</f>
        <v>0</v>
      </c>
      <c r="P389" s="39">
        <f>IF(P387="","",P387*Ayarlar!$B$2)</f>
        <v>0</v>
      </c>
      <c r="Q389" s="39">
        <f>IF(Q387="","",Q387*Ayarlar!$B$2)</f>
        <v>0</v>
      </c>
      <c r="R389" s="39">
        <f>IF(R387="","",R387*Ayarlar!$B$2)</f>
        <v>0</v>
      </c>
      <c r="S389" s="39">
        <f>IF(S387="","",S387*Ayarlar!$B$2)</f>
        <v>0</v>
      </c>
      <c r="T389" s="39">
        <f>IF(T387="","",T387*Ayarlar!$B$2)</f>
        <v>0</v>
      </c>
      <c r="U389" s="39">
        <f>IF(U387="","",U387*Ayarlar!$B$2)</f>
        <v>0</v>
      </c>
      <c r="V389" s="39">
        <f>IF(V387="","",V387*Ayarlar!$B$2)</f>
        <v>0</v>
      </c>
      <c r="W389" s="39">
        <f>IF(W387="","",W387*Ayarlar!$B$2)</f>
        <v>0</v>
      </c>
      <c r="X389" s="39">
        <f>IF(X387="","",X387*Ayarlar!$B$2)</f>
        <v>0</v>
      </c>
      <c r="Y389" s="39">
        <f>IF(Y387="","",Y387*Ayarlar!$B$2)</f>
        <v>0</v>
      </c>
      <c r="Z389" s="40">
        <f>IF(Z387="","",Z387*Ayarlar!$B$2)</f>
        <v>0</v>
      </c>
      <c r="AA389" s="38">
        <f>IF(AA387="","",AA387*Ayarlar!$B$2)</f>
        <v>0</v>
      </c>
      <c r="AB389" s="39">
        <f>IF(AB387="","",AB387*Ayarlar!$B$2)</f>
        <v>0</v>
      </c>
      <c r="AC389" s="39">
        <f>IF(AC387="","",AC387*Ayarlar!$B$2)</f>
        <v>0</v>
      </c>
      <c r="AD389" s="39">
        <f>IF(AD387="","",AD387*Ayarlar!$B$2)</f>
        <v>0</v>
      </c>
      <c r="AE389" s="39">
        <f>IF(AE387="","",AE387*Ayarlar!$B$2)</f>
        <v>0</v>
      </c>
      <c r="AF389" s="39">
        <f>IF(AF387="","",AF387*Ayarlar!$B$2)</f>
        <v>0</v>
      </c>
      <c r="AG389" s="39">
        <f>IF(AG387="","",AG387*Ayarlar!$B$2)</f>
        <v>0</v>
      </c>
      <c r="AH389" s="39">
        <f>IF(AH387="","",AH387*Ayarlar!$B$2)</f>
        <v>0</v>
      </c>
      <c r="AI389" s="39">
        <f>IF(AI387="","",AI387*Ayarlar!$B$2)</f>
        <v>0</v>
      </c>
      <c r="AJ389" s="39">
        <f>IF(AJ387="","",AJ387*Ayarlar!$B$2)</f>
        <v>0</v>
      </c>
      <c r="AK389" s="39">
        <f>IF(AK387="","",AK387*Ayarlar!$B$2)</f>
        <v>0</v>
      </c>
      <c r="AL389" s="39">
        <f>IF(AL387="","",AL387*Ayarlar!$B$2)</f>
        <v>0</v>
      </c>
      <c r="AM389" s="51"/>
    </row>
    <row r="390" spans="1:39" ht="15" customHeight="1" x14ac:dyDescent="0.25">
      <c r="A390" s="254"/>
      <c r="B390" s="214"/>
      <c r="C390" s="214"/>
      <c r="D390" s="53" t="s">
        <v>9</v>
      </c>
      <c r="E390" s="38" t="str">
        <f>IF(D377="4/B",IFERROR(E387*Ayarlar!$B$3,""),"")</f>
        <v/>
      </c>
      <c r="F390" s="39" t="str">
        <f>IF(E377="4/B",IFERROR(F387*Ayarlar!$B$3,""),"")</f>
        <v/>
      </c>
      <c r="G390" s="39" t="str">
        <f>IF(F377="4/B",IFERROR(G387*Ayarlar!$B$3,""),"")</f>
        <v/>
      </c>
      <c r="H390" s="39" t="str">
        <f>IF(G377="4/B",IFERROR(H387*Ayarlar!$B$3,""),"")</f>
        <v/>
      </c>
      <c r="I390" s="39" t="str">
        <f>IF(H377="4/B",IFERROR(I387*Ayarlar!$B$3,""),"")</f>
        <v/>
      </c>
      <c r="J390" s="39" t="str">
        <f>IF(I377="4/B",IFERROR(J387*Ayarlar!$B$3,""),"")</f>
        <v/>
      </c>
      <c r="K390" s="39" t="str">
        <f>IF(J377="4/B",IFERROR(K387*Ayarlar!$B$3,""),"")</f>
        <v/>
      </c>
      <c r="L390" s="39" t="str">
        <f>IF(K377="4/B",IFERROR(L387*Ayarlar!$B$3,""),"")</f>
        <v/>
      </c>
      <c r="M390" s="39" t="str">
        <f>IF(L377="4/B",IFERROR(M387*Ayarlar!$B$3,""),"")</f>
        <v/>
      </c>
      <c r="N390" s="40" t="str">
        <f>IF(M377="4/B",IFERROR(N387*Ayarlar!$B$3,""),"")</f>
        <v/>
      </c>
      <c r="O390" s="39" t="str">
        <f>IF(N377="4/B",IFERROR(O387*Ayarlar!$B$3,""),"")</f>
        <v/>
      </c>
      <c r="P390" s="39" t="str">
        <f>IF(O377="4/B",IFERROR(P387*Ayarlar!$B$3,""),"")</f>
        <v/>
      </c>
      <c r="Q390" s="39" t="str">
        <f>IF(P377="4/B",IFERROR(Q387*Ayarlar!$B$3,""),"")</f>
        <v/>
      </c>
      <c r="R390" s="39" t="str">
        <f>IF(Q377="4/B",IFERROR(R387*Ayarlar!$B$3,""),"")</f>
        <v/>
      </c>
      <c r="S390" s="39" t="str">
        <f>IF(R377="4/B",IFERROR(S387*Ayarlar!$B$3,""),"")</f>
        <v/>
      </c>
      <c r="T390" s="39" t="str">
        <f>IF(S377="4/B",IFERROR(T387*Ayarlar!$B$3,""),"")</f>
        <v/>
      </c>
      <c r="U390" s="39" t="str">
        <f>IF(T377="4/B",IFERROR(U387*Ayarlar!$B$3,""),"")</f>
        <v/>
      </c>
      <c r="V390" s="39" t="str">
        <f>IF(U377="4/B",IFERROR(V387*Ayarlar!$B$3,""),"")</f>
        <v/>
      </c>
      <c r="W390" s="39" t="str">
        <f>IF(V377="4/B",IFERROR(W387*Ayarlar!$B$3,""),"")</f>
        <v/>
      </c>
      <c r="X390" s="39" t="str">
        <f>IF(W377="4/B",IFERROR(X387*Ayarlar!$B$3,""),"")</f>
        <v/>
      </c>
      <c r="Y390" s="39" t="str">
        <f>IF(X377="4/B",IFERROR(Y387*Ayarlar!$B$3,""),"")</f>
        <v/>
      </c>
      <c r="Z390" s="39" t="str">
        <f>IF(Y377="4/B",IFERROR(Z387*Ayarlar!$B$3,""),"")</f>
        <v/>
      </c>
      <c r="AA390" s="39" t="str">
        <f>IF(Z377="4/B",IFERROR(AA387*Ayarlar!$B$3,""),"")</f>
        <v/>
      </c>
      <c r="AB390" s="39" t="str">
        <f>IF(AA377="4/B",IFERROR(AB387*Ayarlar!$B$3,""),"")</f>
        <v/>
      </c>
      <c r="AC390" s="39" t="str">
        <f>IF(AB377="4/B",IFERROR(AC387*Ayarlar!$B$3,""),"")</f>
        <v/>
      </c>
      <c r="AD390" s="39" t="str">
        <f>IF(AC377="4/B",IFERROR(AD387*Ayarlar!$B$3,""),"")</f>
        <v/>
      </c>
      <c r="AE390" s="39" t="str">
        <f>IF(AD377="4/B",IFERROR(AE387*Ayarlar!$B$3,""),"")</f>
        <v/>
      </c>
      <c r="AF390" s="39" t="str">
        <f>IF(AE377="4/B",IFERROR(AF387*Ayarlar!$B$3,""),"")</f>
        <v/>
      </c>
      <c r="AG390" s="39" t="str">
        <f>IF(AF377="4/B",IFERROR(AG387*Ayarlar!$B$3,""),"")</f>
        <v/>
      </c>
      <c r="AH390" s="39" t="str">
        <f>IF(AG377="4/B",IFERROR(AH387*Ayarlar!$B$3,""),"")</f>
        <v/>
      </c>
      <c r="AI390" s="39" t="str">
        <f>IF(AH377="4/B",IFERROR(AI387*Ayarlar!$B$3,""),"")</f>
        <v/>
      </c>
      <c r="AJ390" s="39" t="str">
        <f>IF(AI377="4/B",IFERROR(AJ387*Ayarlar!$B$3,""),"")</f>
        <v/>
      </c>
      <c r="AK390" s="39" t="str">
        <f>IF(AJ377="4/B",IFERROR(AK387*Ayarlar!$B$3,""),"")</f>
        <v/>
      </c>
      <c r="AL390" s="39" t="str">
        <f>IF(AK377="4/B",IFERROR(AL387*Ayarlar!$B$3,""),"")</f>
        <v/>
      </c>
      <c r="AM390" s="51"/>
    </row>
    <row r="391" spans="1:39" ht="15" customHeight="1" x14ac:dyDescent="0.25">
      <c r="A391" s="254"/>
      <c r="B391" s="214"/>
      <c r="C391" s="214"/>
      <c r="D391" s="53" t="s">
        <v>19</v>
      </c>
      <c r="E391" s="38">
        <f t="shared" ref="E391:AL391" si="751">IF(E387="","",E387-E388-E389)</f>
        <v>0</v>
      </c>
      <c r="F391" s="39">
        <f t="shared" si="751"/>
        <v>0</v>
      </c>
      <c r="G391" s="39">
        <f t="shared" si="751"/>
        <v>0</v>
      </c>
      <c r="H391" s="39">
        <f t="shared" si="751"/>
        <v>0</v>
      </c>
      <c r="I391" s="39">
        <f t="shared" si="751"/>
        <v>0</v>
      </c>
      <c r="J391" s="39">
        <f t="shared" si="751"/>
        <v>0</v>
      </c>
      <c r="K391" s="39">
        <f t="shared" si="751"/>
        <v>0</v>
      </c>
      <c r="L391" s="39">
        <f t="shared" si="751"/>
        <v>0</v>
      </c>
      <c r="M391" s="39">
        <f t="shared" si="751"/>
        <v>0</v>
      </c>
      <c r="N391" s="40">
        <f t="shared" si="751"/>
        <v>0</v>
      </c>
      <c r="O391" s="39">
        <f t="shared" si="751"/>
        <v>0</v>
      </c>
      <c r="P391" s="39">
        <f t="shared" si="751"/>
        <v>0</v>
      </c>
      <c r="Q391" s="39">
        <f t="shared" si="751"/>
        <v>0</v>
      </c>
      <c r="R391" s="39">
        <f t="shared" si="751"/>
        <v>0</v>
      </c>
      <c r="S391" s="39">
        <f t="shared" si="751"/>
        <v>0</v>
      </c>
      <c r="T391" s="39">
        <f t="shared" si="751"/>
        <v>0</v>
      </c>
      <c r="U391" s="39">
        <f t="shared" si="751"/>
        <v>0</v>
      </c>
      <c r="V391" s="39">
        <f t="shared" si="751"/>
        <v>0</v>
      </c>
      <c r="W391" s="39">
        <f t="shared" si="751"/>
        <v>0</v>
      </c>
      <c r="X391" s="39">
        <f t="shared" si="751"/>
        <v>0</v>
      </c>
      <c r="Y391" s="39">
        <f t="shared" si="751"/>
        <v>0</v>
      </c>
      <c r="Z391" s="40">
        <f t="shared" si="751"/>
        <v>0</v>
      </c>
      <c r="AA391" s="38">
        <f t="shared" si="751"/>
        <v>0</v>
      </c>
      <c r="AB391" s="39">
        <f t="shared" si="751"/>
        <v>0</v>
      </c>
      <c r="AC391" s="39">
        <f t="shared" si="751"/>
        <v>0</v>
      </c>
      <c r="AD391" s="39">
        <f t="shared" si="751"/>
        <v>0</v>
      </c>
      <c r="AE391" s="39">
        <f t="shared" si="751"/>
        <v>0</v>
      </c>
      <c r="AF391" s="39">
        <f t="shared" si="751"/>
        <v>0</v>
      </c>
      <c r="AG391" s="39">
        <f t="shared" si="751"/>
        <v>0</v>
      </c>
      <c r="AH391" s="39">
        <f t="shared" si="751"/>
        <v>0</v>
      </c>
      <c r="AI391" s="39">
        <f t="shared" si="751"/>
        <v>0</v>
      </c>
      <c r="AJ391" s="39">
        <f t="shared" si="751"/>
        <v>0</v>
      </c>
      <c r="AK391" s="39">
        <f t="shared" si="751"/>
        <v>0</v>
      </c>
      <c r="AL391" s="39">
        <f t="shared" si="751"/>
        <v>0</v>
      </c>
      <c r="AM391" s="51"/>
    </row>
    <row r="392" spans="1:39" ht="15" customHeight="1" x14ac:dyDescent="0.25">
      <c r="A392" s="254"/>
      <c r="B392" s="214"/>
      <c r="C392" s="214"/>
      <c r="D392" s="53" t="s">
        <v>10</v>
      </c>
      <c r="E392" s="41">
        <f ca="1">IF(E384="","",Ayarlar!$B$1)</f>
        <v>46142</v>
      </c>
      <c r="F392" s="42">
        <f ca="1">IF(F384="","",Ayarlar!$B$1)</f>
        <v>46142</v>
      </c>
      <c r="G392" s="42">
        <f ca="1">IF(G384="","",Ayarlar!$B$1)</f>
        <v>46142</v>
      </c>
      <c r="H392" s="42">
        <f ca="1">IF(H384="","",Ayarlar!$B$1)</f>
        <v>46142</v>
      </c>
      <c r="I392" s="42">
        <f ca="1">IF(I384="","",Ayarlar!$B$1)</f>
        <v>46142</v>
      </c>
      <c r="J392" s="42">
        <f ca="1">IF(J384="","",Ayarlar!$B$1)</f>
        <v>46142</v>
      </c>
      <c r="K392" s="42">
        <f ca="1">IF(K384="","",Ayarlar!$B$1)</f>
        <v>46142</v>
      </c>
      <c r="L392" s="42">
        <f ca="1">IF(L384="","",Ayarlar!$B$1)</f>
        <v>46142</v>
      </c>
      <c r="M392" s="42">
        <f ca="1">IF(M384="","",Ayarlar!$B$1)</f>
        <v>46142</v>
      </c>
      <c r="N392" s="43">
        <f ca="1">IF(N384="","",Ayarlar!$B$1)</f>
        <v>46142</v>
      </c>
      <c r="O392" s="42">
        <f ca="1">IF(O384="","",Ayarlar!$B$1)</f>
        <v>46142</v>
      </c>
      <c r="P392" s="42">
        <f ca="1">IF(P384="","",Ayarlar!$B$1)</f>
        <v>46142</v>
      </c>
      <c r="Q392" s="42">
        <f ca="1">IF(Q384="","",Ayarlar!$B$1)</f>
        <v>46142</v>
      </c>
      <c r="R392" s="42">
        <f ca="1">IF(R384="","",Ayarlar!$B$1)</f>
        <v>46142</v>
      </c>
      <c r="S392" s="42">
        <f ca="1">IF(S384="","",Ayarlar!$B$1)</f>
        <v>46142</v>
      </c>
      <c r="T392" s="42">
        <f ca="1">IF(T384="","",Ayarlar!$B$1)</f>
        <v>46142</v>
      </c>
      <c r="U392" s="42">
        <f ca="1">IF(U384="","",Ayarlar!$B$1)</f>
        <v>46142</v>
      </c>
      <c r="V392" s="42">
        <f ca="1">IF(V384="","",Ayarlar!$B$1)</f>
        <v>46142</v>
      </c>
      <c r="W392" s="42">
        <f ca="1">IF(W384="","",Ayarlar!$B$1)</f>
        <v>46142</v>
      </c>
      <c r="X392" s="42">
        <f ca="1">IF(X384="","",Ayarlar!$B$1)</f>
        <v>46142</v>
      </c>
      <c r="Y392" s="42">
        <f ca="1">IF(Y384="","",Ayarlar!$B$1)</f>
        <v>46142</v>
      </c>
      <c r="Z392" s="43">
        <f ca="1">IF(Z384="","",Ayarlar!$B$1)</f>
        <v>46142</v>
      </c>
      <c r="AA392" s="41">
        <f ca="1">IF(AA384="","",Ayarlar!$B$1)</f>
        <v>46142</v>
      </c>
      <c r="AB392" s="42">
        <f ca="1">IF(AB384="","",Ayarlar!$B$1)</f>
        <v>46142</v>
      </c>
      <c r="AC392" s="42">
        <f ca="1">IF(AC384="","",Ayarlar!$B$1)</f>
        <v>46142</v>
      </c>
      <c r="AD392" s="42">
        <f ca="1">IF(AD384="","",Ayarlar!$B$1)</f>
        <v>46142</v>
      </c>
      <c r="AE392" s="42">
        <f ca="1">IF(AE384="","",Ayarlar!$B$1)</f>
        <v>46142</v>
      </c>
      <c r="AF392" s="42">
        <f ca="1">IF(AF384="","",Ayarlar!$B$1)</f>
        <v>46142</v>
      </c>
      <c r="AG392" s="42">
        <f ca="1">IF(AG384="","",Ayarlar!$B$1)</f>
        <v>46142</v>
      </c>
      <c r="AH392" s="42">
        <f ca="1">IF(AH384="","",Ayarlar!$B$1)</f>
        <v>46142</v>
      </c>
      <c r="AI392" s="42">
        <f ca="1">IF(AI384="","",Ayarlar!$B$1)</f>
        <v>46142</v>
      </c>
      <c r="AJ392" s="42">
        <f ca="1">IF(AJ384="","",Ayarlar!$B$1)</f>
        <v>46142</v>
      </c>
      <c r="AK392" s="42">
        <f ca="1">IF(AK384="","",Ayarlar!$B$1)</f>
        <v>46142</v>
      </c>
      <c r="AL392" s="42">
        <f ca="1">IF(AL384="","",Ayarlar!$B$1)</f>
        <v>46142</v>
      </c>
      <c r="AM392" s="51"/>
    </row>
    <row r="393" spans="1:39" ht="15" customHeight="1" x14ac:dyDescent="0.25">
      <c r="A393" s="254"/>
      <c r="B393" s="214"/>
      <c r="C393" s="214"/>
      <c r="D393" s="53" t="s">
        <v>11</v>
      </c>
      <c r="E393" s="41">
        <f t="shared" ref="E393:AL393" si="752">IF(E384="","",EOMONTH(E384,0))</f>
        <v>45016</v>
      </c>
      <c r="F393" s="42">
        <f t="shared" si="752"/>
        <v>45046</v>
      </c>
      <c r="G393" s="42">
        <f t="shared" si="752"/>
        <v>45077</v>
      </c>
      <c r="H393" s="42">
        <f t="shared" si="752"/>
        <v>45107</v>
      </c>
      <c r="I393" s="42">
        <f t="shared" si="752"/>
        <v>45138</v>
      </c>
      <c r="J393" s="42">
        <f t="shared" si="752"/>
        <v>45169</v>
      </c>
      <c r="K393" s="42">
        <f t="shared" si="752"/>
        <v>45199</v>
      </c>
      <c r="L393" s="42">
        <f t="shared" si="752"/>
        <v>45230</v>
      </c>
      <c r="M393" s="42">
        <f t="shared" si="752"/>
        <v>45260</v>
      </c>
      <c r="N393" s="43">
        <f t="shared" si="752"/>
        <v>45291</v>
      </c>
      <c r="O393" s="42">
        <f t="shared" si="752"/>
        <v>45322</v>
      </c>
      <c r="P393" s="42">
        <f t="shared" si="752"/>
        <v>45351</v>
      </c>
      <c r="Q393" s="42">
        <f t="shared" si="752"/>
        <v>45382</v>
      </c>
      <c r="R393" s="42">
        <f t="shared" si="752"/>
        <v>45412</v>
      </c>
      <c r="S393" s="42">
        <f t="shared" si="752"/>
        <v>45443</v>
      </c>
      <c r="T393" s="42">
        <f t="shared" si="752"/>
        <v>45473</v>
      </c>
      <c r="U393" s="42">
        <f t="shared" si="752"/>
        <v>45504</v>
      </c>
      <c r="V393" s="42">
        <f t="shared" si="752"/>
        <v>45535</v>
      </c>
      <c r="W393" s="42">
        <f t="shared" si="752"/>
        <v>45565</v>
      </c>
      <c r="X393" s="42">
        <f t="shared" si="752"/>
        <v>45596</v>
      </c>
      <c r="Y393" s="42">
        <f t="shared" si="752"/>
        <v>45626</v>
      </c>
      <c r="Z393" s="43">
        <f t="shared" si="752"/>
        <v>45657</v>
      </c>
      <c r="AA393" s="41">
        <f t="shared" si="752"/>
        <v>45688</v>
      </c>
      <c r="AB393" s="42">
        <f t="shared" si="752"/>
        <v>45716</v>
      </c>
      <c r="AC393" s="42">
        <f t="shared" si="752"/>
        <v>45747</v>
      </c>
      <c r="AD393" s="42">
        <f t="shared" si="752"/>
        <v>45777</v>
      </c>
      <c r="AE393" s="42">
        <f t="shared" si="752"/>
        <v>45808</v>
      </c>
      <c r="AF393" s="42">
        <f t="shared" si="752"/>
        <v>45838</v>
      </c>
      <c r="AG393" s="42">
        <f t="shared" si="752"/>
        <v>45869</v>
      </c>
      <c r="AH393" s="42">
        <f t="shared" si="752"/>
        <v>45900</v>
      </c>
      <c r="AI393" s="42">
        <f t="shared" si="752"/>
        <v>45930</v>
      </c>
      <c r="AJ393" s="42">
        <f t="shared" si="752"/>
        <v>45961</v>
      </c>
      <c r="AK393" s="42">
        <f t="shared" si="752"/>
        <v>45991</v>
      </c>
      <c r="AL393" s="42">
        <f t="shared" si="752"/>
        <v>46022</v>
      </c>
      <c r="AM393" s="51"/>
    </row>
    <row r="394" spans="1:39" ht="15" customHeight="1" x14ac:dyDescent="0.25">
      <c r="A394" s="254"/>
      <c r="B394" s="214"/>
      <c r="C394" s="214"/>
      <c r="D394" s="53" t="s">
        <v>12</v>
      </c>
      <c r="E394" s="44">
        <f t="shared" ref="E394:AL394" ca="1" si="753">IF(E392="","",MAX(0,MIN(E392,DATE(2024,6,1)) - E393))</f>
        <v>428</v>
      </c>
      <c r="F394">
        <f t="shared" ca="1" si="753"/>
        <v>398</v>
      </c>
      <c r="G394">
        <f t="shared" ca="1" si="753"/>
        <v>367</v>
      </c>
      <c r="H394">
        <f t="shared" ca="1" si="753"/>
        <v>337</v>
      </c>
      <c r="I394">
        <f t="shared" ca="1" si="753"/>
        <v>306</v>
      </c>
      <c r="J394">
        <f t="shared" ca="1" si="753"/>
        <v>275</v>
      </c>
      <c r="K394">
        <f t="shared" ca="1" si="753"/>
        <v>245</v>
      </c>
      <c r="L394">
        <f t="shared" ca="1" si="753"/>
        <v>214</v>
      </c>
      <c r="M394">
        <f t="shared" ca="1" si="753"/>
        <v>184</v>
      </c>
      <c r="N394" s="45">
        <f t="shared" ca="1" si="753"/>
        <v>153</v>
      </c>
      <c r="O394">
        <f t="shared" ca="1" si="753"/>
        <v>122</v>
      </c>
      <c r="P394">
        <f t="shared" ca="1" si="753"/>
        <v>93</v>
      </c>
      <c r="Q394">
        <f t="shared" ca="1" si="753"/>
        <v>62</v>
      </c>
      <c r="R394">
        <f t="shared" ca="1" si="753"/>
        <v>32</v>
      </c>
      <c r="S394">
        <f t="shared" ca="1" si="753"/>
        <v>1</v>
      </c>
      <c r="T394">
        <f t="shared" ca="1" si="753"/>
        <v>0</v>
      </c>
      <c r="U394">
        <f t="shared" ca="1" si="753"/>
        <v>0</v>
      </c>
      <c r="V394">
        <f t="shared" ca="1" si="753"/>
        <v>0</v>
      </c>
      <c r="W394">
        <f t="shared" ca="1" si="753"/>
        <v>0</v>
      </c>
      <c r="X394">
        <f t="shared" ca="1" si="753"/>
        <v>0</v>
      </c>
      <c r="Y394">
        <f t="shared" ca="1" si="753"/>
        <v>0</v>
      </c>
      <c r="Z394" s="45">
        <f t="shared" ca="1" si="753"/>
        <v>0</v>
      </c>
      <c r="AA394" s="44">
        <f t="shared" ca="1" si="753"/>
        <v>0</v>
      </c>
      <c r="AB394">
        <f t="shared" ca="1" si="753"/>
        <v>0</v>
      </c>
      <c r="AC394">
        <f t="shared" ca="1" si="753"/>
        <v>0</v>
      </c>
      <c r="AD394">
        <f t="shared" ca="1" si="753"/>
        <v>0</v>
      </c>
      <c r="AE394">
        <f t="shared" ca="1" si="753"/>
        <v>0</v>
      </c>
      <c r="AF394">
        <f t="shared" ca="1" si="753"/>
        <v>0</v>
      </c>
      <c r="AG394">
        <f t="shared" ca="1" si="753"/>
        <v>0</v>
      </c>
      <c r="AH394">
        <f t="shared" ca="1" si="753"/>
        <v>0</v>
      </c>
      <c r="AI394">
        <f t="shared" ca="1" si="753"/>
        <v>0</v>
      </c>
      <c r="AJ394">
        <f t="shared" ca="1" si="753"/>
        <v>0</v>
      </c>
      <c r="AK394">
        <f t="shared" ca="1" si="753"/>
        <v>0</v>
      </c>
      <c r="AL394">
        <f t="shared" ca="1" si="753"/>
        <v>0</v>
      </c>
      <c r="AM394" s="51"/>
    </row>
    <row r="395" spans="1:39" ht="15" customHeight="1" x14ac:dyDescent="0.25">
      <c r="A395" s="254"/>
      <c r="B395" s="214"/>
      <c r="C395" s="214"/>
      <c r="D395" s="53" t="s">
        <v>13</v>
      </c>
      <c r="E395" s="44">
        <f t="shared" ref="E395:AL395" ca="1" si="754">IF(E392="","",MAX(0,E392 - MAX(E393,DATE(2024,6,1))))</f>
        <v>698</v>
      </c>
      <c r="F395">
        <f t="shared" ca="1" si="754"/>
        <v>698</v>
      </c>
      <c r="G395">
        <f t="shared" ca="1" si="754"/>
        <v>698</v>
      </c>
      <c r="H395">
        <f t="shared" ca="1" si="754"/>
        <v>698</v>
      </c>
      <c r="I395">
        <f t="shared" ca="1" si="754"/>
        <v>698</v>
      </c>
      <c r="J395">
        <f t="shared" ca="1" si="754"/>
        <v>698</v>
      </c>
      <c r="K395">
        <f t="shared" ca="1" si="754"/>
        <v>698</v>
      </c>
      <c r="L395">
        <f t="shared" ca="1" si="754"/>
        <v>698</v>
      </c>
      <c r="M395">
        <f t="shared" ca="1" si="754"/>
        <v>698</v>
      </c>
      <c r="N395" s="45">
        <f t="shared" ca="1" si="754"/>
        <v>698</v>
      </c>
      <c r="O395">
        <f t="shared" ca="1" si="754"/>
        <v>698</v>
      </c>
      <c r="P395">
        <f t="shared" ca="1" si="754"/>
        <v>698</v>
      </c>
      <c r="Q395">
        <f t="shared" ca="1" si="754"/>
        <v>698</v>
      </c>
      <c r="R395">
        <f t="shared" ca="1" si="754"/>
        <v>698</v>
      </c>
      <c r="S395">
        <f t="shared" ca="1" si="754"/>
        <v>698</v>
      </c>
      <c r="T395">
        <f t="shared" ca="1" si="754"/>
        <v>669</v>
      </c>
      <c r="U395">
        <f t="shared" ca="1" si="754"/>
        <v>638</v>
      </c>
      <c r="V395">
        <f t="shared" ca="1" si="754"/>
        <v>607</v>
      </c>
      <c r="W395">
        <f t="shared" ca="1" si="754"/>
        <v>577</v>
      </c>
      <c r="X395">
        <f t="shared" ca="1" si="754"/>
        <v>546</v>
      </c>
      <c r="Y395">
        <f t="shared" ca="1" si="754"/>
        <v>516</v>
      </c>
      <c r="Z395" s="45">
        <f t="shared" ca="1" si="754"/>
        <v>485</v>
      </c>
      <c r="AA395" s="44">
        <f t="shared" ca="1" si="754"/>
        <v>454</v>
      </c>
      <c r="AB395">
        <f t="shared" ca="1" si="754"/>
        <v>426</v>
      </c>
      <c r="AC395">
        <f t="shared" ca="1" si="754"/>
        <v>395</v>
      </c>
      <c r="AD395">
        <f t="shared" ca="1" si="754"/>
        <v>365</v>
      </c>
      <c r="AE395">
        <f t="shared" ca="1" si="754"/>
        <v>334</v>
      </c>
      <c r="AF395">
        <f t="shared" ca="1" si="754"/>
        <v>304</v>
      </c>
      <c r="AG395">
        <f t="shared" ca="1" si="754"/>
        <v>273</v>
      </c>
      <c r="AH395">
        <f t="shared" ca="1" si="754"/>
        <v>242</v>
      </c>
      <c r="AI395">
        <f t="shared" ca="1" si="754"/>
        <v>212</v>
      </c>
      <c r="AJ395">
        <f t="shared" ca="1" si="754"/>
        <v>181</v>
      </c>
      <c r="AK395">
        <f t="shared" ca="1" si="754"/>
        <v>151</v>
      </c>
      <c r="AL395">
        <f t="shared" ca="1" si="754"/>
        <v>120</v>
      </c>
      <c r="AM395" s="51"/>
    </row>
    <row r="396" spans="1:39" ht="15" customHeight="1" x14ac:dyDescent="0.25">
      <c r="A396" s="254"/>
      <c r="B396" s="214"/>
      <c r="C396" s="214"/>
      <c r="D396" s="53" t="s">
        <v>14</v>
      </c>
      <c r="E396" s="46">
        <f t="shared" ref="E396:AL396" ca="1" si="755">IF(E392="","",0.09*E394/365+0.24*E395/365)</f>
        <v>0.56449315068493144</v>
      </c>
      <c r="F396" s="47">
        <f t="shared" ca="1" si="755"/>
        <v>0.55709589041095886</v>
      </c>
      <c r="G396" s="47">
        <f t="shared" ca="1" si="755"/>
        <v>0.54945205479452053</v>
      </c>
      <c r="H396" s="47">
        <f t="shared" ca="1" si="755"/>
        <v>0.54205479452054794</v>
      </c>
      <c r="I396" s="47">
        <f t="shared" ca="1" si="755"/>
        <v>0.5344109589041095</v>
      </c>
      <c r="J396" s="47">
        <f t="shared" ca="1" si="755"/>
        <v>0.52676712328767117</v>
      </c>
      <c r="K396" s="47">
        <f t="shared" ca="1" si="755"/>
        <v>0.51936986301369858</v>
      </c>
      <c r="L396" s="47">
        <f t="shared" ca="1" si="755"/>
        <v>0.51172602739726025</v>
      </c>
      <c r="M396" s="47">
        <f t="shared" ca="1" si="755"/>
        <v>0.50432876712328767</v>
      </c>
      <c r="N396" s="48">
        <f t="shared" ca="1" si="755"/>
        <v>0.49668493150684928</v>
      </c>
      <c r="O396" s="47">
        <f t="shared" ca="1" si="755"/>
        <v>0.48904109589041095</v>
      </c>
      <c r="P396" s="47">
        <f t="shared" ca="1" si="755"/>
        <v>0.48189041095890406</v>
      </c>
      <c r="Q396" s="47">
        <f t="shared" ca="1" si="755"/>
        <v>0.47424657534246573</v>
      </c>
      <c r="R396" s="47">
        <f t="shared" ca="1" si="755"/>
        <v>0.46684931506849314</v>
      </c>
      <c r="S396" s="47">
        <f t="shared" ca="1" si="755"/>
        <v>0.45920547945205475</v>
      </c>
      <c r="T396" s="47">
        <f t="shared" ca="1" si="755"/>
        <v>0.43989041095890413</v>
      </c>
      <c r="U396" s="47">
        <f t="shared" ca="1" si="755"/>
        <v>0.41950684931506849</v>
      </c>
      <c r="V396" s="47">
        <f t="shared" ca="1" si="755"/>
        <v>0.3991232876712329</v>
      </c>
      <c r="W396" s="47">
        <f t="shared" ca="1" si="755"/>
        <v>0.37939726027397258</v>
      </c>
      <c r="X396" s="47">
        <f t="shared" ca="1" si="755"/>
        <v>0.35901369863013699</v>
      </c>
      <c r="Y396" s="47">
        <f t="shared" ca="1" si="755"/>
        <v>0.33928767123287668</v>
      </c>
      <c r="Z396" s="48">
        <f t="shared" ca="1" si="755"/>
        <v>0.31890410958904108</v>
      </c>
      <c r="AA396" s="46">
        <f t="shared" ca="1" si="755"/>
        <v>0.29852054794520544</v>
      </c>
      <c r="AB396" s="47">
        <f t="shared" ca="1" si="755"/>
        <v>0.2801095890410959</v>
      </c>
      <c r="AC396" s="47">
        <f t="shared" ca="1" si="755"/>
        <v>0.25972602739726025</v>
      </c>
      <c r="AD396" s="47">
        <f t="shared" ca="1" si="755"/>
        <v>0.24</v>
      </c>
      <c r="AE396" s="47">
        <f t="shared" ca="1" si="755"/>
        <v>0.21961643835616437</v>
      </c>
      <c r="AF396" s="47">
        <f t="shared" ca="1" si="755"/>
        <v>0.19989041095890409</v>
      </c>
      <c r="AG396" s="47">
        <f t="shared" ca="1" si="755"/>
        <v>0.1795068493150685</v>
      </c>
      <c r="AH396" s="47">
        <f t="shared" ca="1" si="755"/>
        <v>0.15912328767123288</v>
      </c>
      <c r="AI396" s="47">
        <f t="shared" ca="1" si="755"/>
        <v>0.13939726027397259</v>
      </c>
      <c r="AJ396" s="47">
        <f t="shared" ca="1" si="755"/>
        <v>0.11901369863013699</v>
      </c>
      <c r="AK396" s="47">
        <f t="shared" ca="1" si="755"/>
        <v>9.9287671232876712E-2</v>
      </c>
      <c r="AL396" s="47">
        <f t="shared" ca="1" si="755"/>
        <v>7.8904109589041094E-2</v>
      </c>
      <c r="AM396" s="51"/>
    </row>
    <row r="397" spans="1:39" ht="15" customHeight="1" x14ac:dyDescent="0.25">
      <c r="A397" s="254"/>
      <c r="B397" s="214"/>
      <c r="C397" s="214"/>
      <c r="D397" s="53" t="s">
        <v>21</v>
      </c>
      <c r="E397" s="38">
        <f ca="1">IF(E$391="","",E391*E396)</f>
        <v>0</v>
      </c>
      <c r="F397" s="38">
        <f t="shared" ref="F397:AL397" ca="1" si="756">IF(F$391="","",F391*F396)</f>
        <v>0</v>
      </c>
      <c r="G397" s="38">
        <f t="shared" ca="1" si="756"/>
        <v>0</v>
      </c>
      <c r="H397" s="38">
        <f t="shared" ca="1" si="756"/>
        <v>0</v>
      </c>
      <c r="I397" s="38">
        <f t="shared" ca="1" si="756"/>
        <v>0</v>
      </c>
      <c r="J397" s="38">
        <f t="shared" ca="1" si="756"/>
        <v>0</v>
      </c>
      <c r="K397" s="38">
        <f t="shared" ca="1" si="756"/>
        <v>0</v>
      </c>
      <c r="L397" s="38">
        <f t="shared" ca="1" si="756"/>
        <v>0</v>
      </c>
      <c r="M397" s="38">
        <f t="shared" ca="1" si="756"/>
        <v>0</v>
      </c>
      <c r="N397" s="38">
        <f t="shared" ca="1" si="756"/>
        <v>0</v>
      </c>
      <c r="O397" s="38">
        <f t="shared" ca="1" si="756"/>
        <v>0</v>
      </c>
      <c r="P397" s="38">
        <f t="shared" ca="1" si="756"/>
        <v>0</v>
      </c>
      <c r="Q397" s="38">
        <f t="shared" ca="1" si="756"/>
        <v>0</v>
      </c>
      <c r="R397" s="38">
        <f t="shared" ca="1" si="756"/>
        <v>0</v>
      </c>
      <c r="S397" s="38">
        <f t="shared" ca="1" si="756"/>
        <v>0</v>
      </c>
      <c r="T397" s="38">
        <f t="shared" ca="1" si="756"/>
        <v>0</v>
      </c>
      <c r="U397" s="38">
        <f t="shared" ca="1" si="756"/>
        <v>0</v>
      </c>
      <c r="V397" s="38">
        <f t="shared" ca="1" si="756"/>
        <v>0</v>
      </c>
      <c r="W397" s="38">
        <f t="shared" ca="1" si="756"/>
        <v>0</v>
      </c>
      <c r="X397" s="38">
        <f t="shared" ca="1" si="756"/>
        <v>0</v>
      </c>
      <c r="Y397" s="38">
        <f t="shared" ca="1" si="756"/>
        <v>0</v>
      </c>
      <c r="Z397" s="38">
        <f t="shared" ca="1" si="756"/>
        <v>0</v>
      </c>
      <c r="AA397" s="38">
        <f t="shared" ca="1" si="756"/>
        <v>0</v>
      </c>
      <c r="AB397" s="38">
        <f t="shared" ca="1" si="756"/>
        <v>0</v>
      </c>
      <c r="AC397" s="38">
        <f t="shared" ca="1" si="756"/>
        <v>0</v>
      </c>
      <c r="AD397" s="38">
        <f t="shared" ca="1" si="756"/>
        <v>0</v>
      </c>
      <c r="AE397" s="38">
        <f t="shared" ca="1" si="756"/>
        <v>0</v>
      </c>
      <c r="AF397" s="38">
        <f t="shared" ca="1" si="756"/>
        <v>0</v>
      </c>
      <c r="AG397" s="38">
        <f t="shared" ca="1" si="756"/>
        <v>0</v>
      </c>
      <c r="AH397" s="38">
        <f t="shared" ca="1" si="756"/>
        <v>0</v>
      </c>
      <c r="AI397" s="38">
        <f t="shared" ca="1" si="756"/>
        <v>0</v>
      </c>
      <c r="AJ397" s="38">
        <f t="shared" ca="1" si="756"/>
        <v>0</v>
      </c>
      <c r="AK397" s="38">
        <f t="shared" ca="1" si="756"/>
        <v>0</v>
      </c>
      <c r="AL397" s="38">
        <f t="shared" ca="1" si="756"/>
        <v>0</v>
      </c>
      <c r="AM397" s="51"/>
    </row>
    <row r="398" spans="1:39" ht="15" customHeight="1" x14ac:dyDescent="0.25">
      <c r="A398" s="254"/>
      <c r="B398" s="214"/>
      <c r="C398" s="214"/>
      <c r="D398" s="53" t="s">
        <v>15</v>
      </c>
      <c r="E398" s="38">
        <f ca="1">IF(E387="","",E387+E397)</f>
        <v>0</v>
      </c>
      <c r="F398" s="39">
        <f ca="1">IF(F387="","",F387+F397)</f>
        <v>0</v>
      </c>
      <c r="G398" s="39">
        <f ca="1">IF(G387="","",G387+G397)</f>
        <v>0</v>
      </c>
      <c r="H398" s="39">
        <f t="shared" ref="H398" ca="1" si="757">IF(H387="","",H387+H397)</f>
        <v>0</v>
      </c>
      <c r="I398" s="39">
        <f t="shared" ref="I398" ca="1" si="758">IF(I387="","",I387+I397)</f>
        <v>0</v>
      </c>
      <c r="J398" s="39">
        <f t="shared" ref="J398" ca="1" si="759">IF(J387="","",J387+J397)</f>
        <v>0</v>
      </c>
      <c r="K398" s="39">
        <f t="shared" ref="K398" ca="1" si="760">IF(K387="","",K387+K397)</f>
        <v>0</v>
      </c>
      <c r="L398" s="39">
        <f t="shared" ref="L398" ca="1" si="761">IF(L387="","",L387+L397)</f>
        <v>0</v>
      </c>
      <c r="M398" s="39">
        <f t="shared" ref="M398" ca="1" si="762">IF(M387="","",M387+M397)</f>
        <v>0</v>
      </c>
      <c r="N398" s="40">
        <f t="shared" ref="N398" ca="1" si="763">IF(N387="","",N387+N397)</f>
        <v>0</v>
      </c>
      <c r="O398" s="39">
        <f t="shared" ref="O398" ca="1" si="764">IF(O387="","",O387+O397)</f>
        <v>0</v>
      </c>
      <c r="P398" s="39">
        <f t="shared" ref="P398" ca="1" si="765">IF(P387="","",P387+P397)</f>
        <v>0</v>
      </c>
      <c r="Q398" s="39">
        <f t="shared" ref="Q398" ca="1" si="766">IF(Q387="","",Q387+Q397)</f>
        <v>0</v>
      </c>
      <c r="R398" s="39">
        <f t="shared" ref="R398" ca="1" si="767">IF(R387="","",R387+R397)</f>
        <v>0</v>
      </c>
      <c r="S398" s="39">
        <f t="shared" ref="S398" ca="1" si="768">IF(S387="","",S387+S397)</f>
        <v>0</v>
      </c>
      <c r="T398" s="39">
        <f t="shared" ref="T398" ca="1" si="769">IF(T387="","",T387+T397)</f>
        <v>0</v>
      </c>
      <c r="U398" s="39">
        <f t="shared" ref="U398" ca="1" si="770">IF(U387="","",U387+U397)</f>
        <v>0</v>
      </c>
      <c r="V398" s="39">
        <f t="shared" ref="V398" ca="1" si="771">IF(V387="","",V387+V397)</f>
        <v>0</v>
      </c>
      <c r="W398" s="39">
        <f t="shared" ref="W398" ca="1" si="772">IF(W387="","",W387+W397)</f>
        <v>0</v>
      </c>
      <c r="X398" s="39">
        <f t="shared" ref="X398" ca="1" si="773">IF(X387="","",X387+X397)</f>
        <v>0</v>
      </c>
      <c r="Y398" s="39">
        <f t="shared" ref="Y398" ca="1" si="774">IF(Y387="","",Y387+Y397)</f>
        <v>0</v>
      </c>
      <c r="Z398" s="40">
        <f t="shared" ref="Z398" ca="1" si="775">IF(Z387="","",Z387+Z397)</f>
        <v>0</v>
      </c>
      <c r="AA398" s="38">
        <f t="shared" ref="AA398" ca="1" si="776">IF(AA387="","",AA387+AA397)</f>
        <v>0</v>
      </c>
      <c r="AB398" s="39">
        <f t="shared" ref="AB398" ca="1" si="777">IF(AB387="","",AB387+AB397)</f>
        <v>0</v>
      </c>
      <c r="AC398" s="39">
        <f t="shared" ref="AC398" ca="1" si="778">IF(AC387="","",AC387+AC397)</f>
        <v>0</v>
      </c>
      <c r="AD398" s="39">
        <f t="shared" ref="AD398" ca="1" si="779">IF(AD387="","",AD387+AD397)</f>
        <v>0</v>
      </c>
      <c r="AE398" s="39">
        <f t="shared" ref="AE398" ca="1" si="780">IF(AE387="","",AE387+AE397)</f>
        <v>0</v>
      </c>
      <c r="AF398" s="39">
        <f t="shared" ref="AF398" ca="1" si="781">IF(AF387="","",AF387+AF397)</f>
        <v>0</v>
      </c>
      <c r="AG398" s="39">
        <f t="shared" ref="AG398" ca="1" si="782">IF(AG387="","",AG387+AG397)</f>
        <v>0</v>
      </c>
      <c r="AH398" s="39">
        <f t="shared" ref="AH398" ca="1" si="783">IF(AH387="","",AH387+AH397)</f>
        <v>0</v>
      </c>
      <c r="AI398" s="39">
        <f t="shared" ref="AI398" ca="1" si="784">IF(AI387="","",AI387+AI397)</f>
        <v>0</v>
      </c>
      <c r="AJ398" s="39">
        <f t="shared" ref="AJ398" ca="1" si="785">IF(AJ387="","",AJ387+AJ397)</f>
        <v>0</v>
      </c>
      <c r="AK398" s="39">
        <f t="shared" ref="AK398" ca="1" si="786">IF(AK387="","",AK387+AK397)</f>
        <v>0</v>
      </c>
      <c r="AL398" s="39">
        <f t="shared" ref="AL398" ca="1" si="787">IF(AL387="","",AL387+AL397)</f>
        <v>0</v>
      </c>
      <c r="AM398" s="51"/>
    </row>
    <row r="399" spans="1:39" ht="15" customHeight="1" x14ac:dyDescent="0.25">
      <c r="A399" s="254"/>
      <c r="B399" s="214"/>
      <c r="C399" s="214"/>
      <c r="D399" s="53" t="s">
        <v>16</v>
      </c>
      <c r="E399" s="44">
        <f t="shared" ref="E399:AL399" ca="1" si="788">IF(E391="","",E391+E397)</f>
        <v>0</v>
      </c>
      <c r="F399">
        <f t="shared" ca="1" si="788"/>
        <v>0</v>
      </c>
      <c r="G399">
        <f t="shared" ca="1" si="788"/>
        <v>0</v>
      </c>
      <c r="H399">
        <f t="shared" ca="1" si="788"/>
        <v>0</v>
      </c>
      <c r="I399">
        <f t="shared" ca="1" si="788"/>
        <v>0</v>
      </c>
      <c r="J399">
        <f t="shared" ca="1" si="788"/>
        <v>0</v>
      </c>
      <c r="K399">
        <f t="shared" ca="1" si="788"/>
        <v>0</v>
      </c>
      <c r="L399">
        <f t="shared" ca="1" si="788"/>
        <v>0</v>
      </c>
      <c r="M399">
        <f t="shared" ca="1" si="788"/>
        <v>0</v>
      </c>
      <c r="N399" s="45">
        <f t="shared" ca="1" si="788"/>
        <v>0</v>
      </c>
      <c r="O399">
        <f t="shared" ca="1" si="788"/>
        <v>0</v>
      </c>
      <c r="P399">
        <f t="shared" ca="1" si="788"/>
        <v>0</v>
      </c>
      <c r="Q399">
        <f t="shared" ca="1" si="788"/>
        <v>0</v>
      </c>
      <c r="R399">
        <f t="shared" ca="1" si="788"/>
        <v>0</v>
      </c>
      <c r="S399">
        <f t="shared" ca="1" si="788"/>
        <v>0</v>
      </c>
      <c r="T399">
        <f t="shared" ca="1" si="788"/>
        <v>0</v>
      </c>
      <c r="U399">
        <f t="shared" ca="1" si="788"/>
        <v>0</v>
      </c>
      <c r="V399">
        <f t="shared" ca="1" si="788"/>
        <v>0</v>
      </c>
      <c r="W399">
        <f t="shared" ca="1" si="788"/>
        <v>0</v>
      </c>
      <c r="X399">
        <f t="shared" ca="1" si="788"/>
        <v>0</v>
      </c>
      <c r="Y399">
        <f t="shared" ca="1" si="788"/>
        <v>0</v>
      </c>
      <c r="Z399" s="45">
        <f t="shared" ca="1" si="788"/>
        <v>0</v>
      </c>
      <c r="AA399" s="44">
        <f t="shared" ca="1" si="788"/>
        <v>0</v>
      </c>
      <c r="AB399">
        <f t="shared" ca="1" si="788"/>
        <v>0</v>
      </c>
      <c r="AC399">
        <f t="shared" ca="1" si="788"/>
        <v>0</v>
      </c>
      <c r="AD399">
        <f t="shared" ca="1" si="788"/>
        <v>0</v>
      </c>
      <c r="AE399">
        <f t="shared" ca="1" si="788"/>
        <v>0</v>
      </c>
      <c r="AF399">
        <f t="shared" ca="1" si="788"/>
        <v>0</v>
      </c>
      <c r="AG399">
        <f t="shared" ca="1" si="788"/>
        <v>0</v>
      </c>
      <c r="AH399">
        <f t="shared" ca="1" si="788"/>
        <v>0</v>
      </c>
      <c r="AI399">
        <f t="shared" ca="1" si="788"/>
        <v>0</v>
      </c>
      <c r="AJ399">
        <f t="shared" ca="1" si="788"/>
        <v>0</v>
      </c>
      <c r="AK399">
        <f t="shared" ca="1" si="788"/>
        <v>0</v>
      </c>
      <c r="AL399">
        <f t="shared" ca="1" si="788"/>
        <v>0</v>
      </c>
      <c r="AM399" s="51"/>
    </row>
    <row r="400" spans="1:39" ht="15.75" customHeight="1" x14ac:dyDescent="0.25">
      <c r="A400" s="254"/>
      <c r="B400" s="214"/>
      <c r="C400" s="214"/>
      <c r="D400" s="50" t="s">
        <v>8</v>
      </c>
      <c r="E400" s="244">
        <f>SUMIFS(Katsayilar!$C$2:$C$50,Katsayilar!$A$2:$A$50,"&lt;="&amp;DATE(YEAR(E384),MONTH(E384),1),Katsayilar!$B$2:$B$50,"&gt;="&amp;DATE(YEAR(E384),MONTH(E384),1))</f>
        <v>0.43368400000000001</v>
      </c>
      <c r="F400" s="238"/>
      <c r="G400" s="238"/>
      <c r="H400" s="230"/>
      <c r="I400" s="231">
        <f>SUMIFS(Katsayilar!$C$2:$C$50,Katsayilar!$A$2:$A$50,"&lt;="&amp;DATE(YEAR(I384),MONTH(I384),1),Katsayilar!$B$2:$B$50,"&gt;="&amp;DATE(YEAR(I384),MONTH(I384),1))</f>
        <v>0.50979600000000003</v>
      </c>
      <c r="J400" s="238"/>
      <c r="K400" s="238"/>
      <c r="L400" s="238"/>
      <c r="M400" s="238"/>
      <c r="N400" s="239"/>
      <c r="O400" s="244">
        <f>SUMIFS(Katsayilar!$C$2:$C$50,Katsayilar!$A$2:$A$50,"&lt;="&amp;DATE(YEAR(O384),MONTH(O384),1),Katsayilar!$B$2:$B$50,"&gt;="&amp;DATE(YEAR(O384),MONTH(O384),1))</f>
        <v>0.76087099999999996</v>
      </c>
      <c r="P400" s="238"/>
      <c r="Q400" s="238"/>
      <c r="R400" s="238"/>
      <c r="S400" s="238"/>
      <c r="T400" s="230"/>
      <c r="U400" s="231">
        <f>SUMIFS(Katsayilar!$C$2:$C$50,Katsayilar!$A$2:$A$50,"&lt;="&amp;DATE(YEAR(U384),MONTH(U384),1),Katsayilar!$B$2:$B$50,"&gt;="&amp;DATE(YEAR(U384),MONTH(U384),1))</f>
        <v>0.90779600000000005</v>
      </c>
      <c r="V400" s="238"/>
      <c r="W400" s="238"/>
      <c r="X400" s="238"/>
      <c r="Y400" s="238"/>
      <c r="Z400" s="239"/>
      <c r="AA400" s="244">
        <f>SUMIFS(Katsayilar!$C$2:$C$50,Katsayilar!$A$2:$A$50,"&lt;="&amp;DATE(YEAR(AA384),MONTH(AA384),1),Katsayilar!$B$2:$B$50,"&gt;="&amp;DATE(YEAR(AA384),MONTH(AA384),1))</f>
        <v>1.012556</v>
      </c>
      <c r="AB400" s="238"/>
      <c r="AC400" s="238"/>
      <c r="AD400" s="238"/>
      <c r="AE400" s="238"/>
      <c r="AF400" s="230"/>
      <c r="AG400" s="231">
        <f>SUMIFS(Katsayilar!$C$2:$C$50,Katsayilar!$A$2:$A$50,"&lt;="&amp;DATE(YEAR(AG384),MONTH(AG384),1),Katsayilar!$B$2:$B$50,"&gt;="&amp;DATE(YEAR(AG384),MONTH(AG384),1))</f>
        <v>1.1702109999999999</v>
      </c>
      <c r="AH400" s="238"/>
      <c r="AI400" s="238"/>
      <c r="AJ400" s="238"/>
      <c r="AK400" s="238"/>
      <c r="AL400" s="239"/>
      <c r="AM400" s="51"/>
    </row>
    <row r="401" spans="1:39" ht="15.75" customHeight="1" x14ac:dyDescent="0.25">
      <c r="A401" s="254"/>
      <c r="B401" s="214"/>
      <c r="C401" s="214"/>
      <c r="D401" s="50" t="s">
        <v>17</v>
      </c>
      <c r="E401" s="240">
        <f>SUM(E387:H387)</f>
        <v>0</v>
      </c>
      <c r="F401" s="241"/>
      <c r="G401" s="241"/>
      <c r="H401" s="223"/>
      <c r="I401" s="242">
        <f>SUM(I387:N387)</f>
        <v>0</v>
      </c>
      <c r="J401" s="241"/>
      <c r="K401" s="241"/>
      <c r="L401" s="241"/>
      <c r="M401" s="241"/>
      <c r="N401" s="243"/>
      <c r="O401" s="240">
        <f t="shared" ref="O401:O405" si="789">SUM(O387:T387)</f>
        <v>0</v>
      </c>
      <c r="P401" s="241"/>
      <c r="Q401" s="241"/>
      <c r="R401" s="241"/>
      <c r="S401" s="241"/>
      <c r="T401" s="223"/>
      <c r="U401" s="242">
        <f t="shared" ref="U401:U405" si="790">SUM(U387:Z387)</f>
        <v>0</v>
      </c>
      <c r="V401" s="241"/>
      <c r="W401" s="241"/>
      <c r="X401" s="241"/>
      <c r="Y401" s="241"/>
      <c r="Z401" s="243"/>
      <c r="AA401" s="240">
        <f t="shared" ref="AA401:AA405" si="791">SUM(AA387:AF387)</f>
        <v>0</v>
      </c>
      <c r="AB401" s="241"/>
      <c r="AC401" s="241"/>
      <c r="AD401" s="241"/>
      <c r="AE401" s="241"/>
      <c r="AF401" s="223"/>
      <c r="AG401" s="242">
        <f t="shared" ref="AG401:AG405" si="792">SUM(AG387:AL387)</f>
        <v>0</v>
      </c>
      <c r="AH401" s="241"/>
      <c r="AI401" s="241"/>
      <c r="AJ401" s="241"/>
      <c r="AK401" s="241"/>
      <c r="AL401" s="243"/>
      <c r="AM401" s="49">
        <f>SUM(E401:AL401)</f>
        <v>0</v>
      </c>
    </row>
    <row r="402" spans="1:39" ht="15.75" customHeight="1" x14ac:dyDescent="0.25">
      <c r="A402" s="254"/>
      <c r="B402" s="214"/>
      <c r="C402" s="214"/>
      <c r="D402" s="50" t="s">
        <v>51</v>
      </c>
      <c r="E402" s="240">
        <f>SUM(E388:H388)</f>
        <v>0</v>
      </c>
      <c r="F402" s="241"/>
      <c r="G402" s="241"/>
      <c r="H402" s="223"/>
      <c r="I402" s="242">
        <f t="shared" ref="I402:I405" si="793">SUM(I388:N388)</f>
        <v>0</v>
      </c>
      <c r="J402" s="241"/>
      <c r="K402" s="241"/>
      <c r="L402" s="241"/>
      <c r="M402" s="241"/>
      <c r="N402" s="243"/>
      <c r="O402" s="240">
        <f t="shared" si="789"/>
        <v>0</v>
      </c>
      <c r="P402" s="241"/>
      <c r="Q402" s="241"/>
      <c r="R402" s="241"/>
      <c r="S402" s="241"/>
      <c r="T402" s="223"/>
      <c r="U402" s="242">
        <f t="shared" si="790"/>
        <v>0</v>
      </c>
      <c r="V402" s="241"/>
      <c r="W402" s="241"/>
      <c r="X402" s="241"/>
      <c r="Y402" s="241"/>
      <c r="Z402" s="243"/>
      <c r="AA402" s="240">
        <f t="shared" si="791"/>
        <v>0</v>
      </c>
      <c r="AB402" s="241"/>
      <c r="AC402" s="241"/>
      <c r="AD402" s="241"/>
      <c r="AE402" s="241"/>
      <c r="AF402" s="223"/>
      <c r="AG402" s="242">
        <f t="shared" si="792"/>
        <v>0</v>
      </c>
      <c r="AH402" s="241"/>
      <c r="AI402" s="241"/>
      <c r="AJ402" s="241"/>
      <c r="AK402" s="241"/>
      <c r="AL402" s="243"/>
      <c r="AM402" s="49">
        <f t="shared" ref="AM402:AM408" si="794">SUM(E402:AL402)</f>
        <v>0</v>
      </c>
    </row>
    <row r="403" spans="1:39" ht="15.75" customHeight="1" x14ac:dyDescent="0.25">
      <c r="A403" s="254"/>
      <c r="B403" s="214"/>
      <c r="C403" s="214"/>
      <c r="D403" s="50" t="s">
        <v>18</v>
      </c>
      <c r="E403" s="240">
        <f t="shared" ref="E403:E405" si="795">SUM(E389:H389)</f>
        <v>0</v>
      </c>
      <c r="F403" s="241"/>
      <c r="G403" s="241"/>
      <c r="H403" s="223"/>
      <c r="I403" s="242">
        <f t="shared" si="793"/>
        <v>0</v>
      </c>
      <c r="J403" s="241"/>
      <c r="K403" s="241"/>
      <c r="L403" s="241"/>
      <c r="M403" s="241"/>
      <c r="N403" s="243"/>
      <c r="O403" s="240">
        <f t="shared" si="789"/>
        <v>0</v>
      </c>
      <c r="P403" s="241"/>
      <c r="Q403" s="241"/>
      <c r="R403" s="241"/>
      <c r="S403" s="241"/>
      <c r="T403" s="223"/>
      <c r="U403" s="242">
        <f t="shared" si="790"/>
        <v>0</v>
      </c>
      <c r="V403" s="241"/>
      <c r="W403" s="241"/>
      <c r="X403" s="241"/>
      <c r="Y403" s="241"/>
      <c r="Z403" s="243"/>
      <c r="AA403" s="240">
        <f t="shared" si="791"/>
        <v>0</v>
      </c>
      <c r="AB403" s="241"/>
      <c r="AC403" s="241"/>
      <c r="AD403" s="241"/>
      <c r="AE403" s="241"/>
      <c r="AF403" s="223"/>
      <c r="AG403" s="242">
        <f t="shared" si="792"/>
        <v>0</v>
      </c>
      <c r="AH403" s="241"/>
      <c r="AI403" s="241"/>
      <c r="AJ403" s="241"/>
      <c r="AK403" s="241"/>
      <c r="AL403" s="243"/>
      <c r="AM403" s="49">
        <f t="shared" si="794"/>
        <v>0</v>
      </c>
    </row>
    <row r="404" spans="1:39" ht="15.75" customHeight="1" x14ac:dyDescent="0.25">
      <c r="A404" s="254"/>
      <c r="B404" s="214"/>
      <c r="C404" s="214"/>
      <c r="D404" s="50" t="s">
        <v>9</v>
      </c>
      <c r="E404" s="240">
        <f t="shared" si="795"/>
        <v>0</v>
      </c>
      <c r="F404" s="241"/>
      <c r="G404" s="241"/>
      <c r="H404" s="223"/>
      <c r="I404" s="242">
        <f t="shared" si="793"/>
        <v>0</v>
      </c>
      <c r="J404" s="241"/>
      <c r="K404" s="241"/>
      <c r="L404" s="241"/>
      <c r="M404" s="241"/>
      <c r="N404" s="243"/>
      <c r="O404" s="240">
        <f t="shared" si="789"/>
        <v>0</v>
      </c>
      <c r="P404" s="241"/>
      <c r="Q404" s="241"/>
      <c r="R404" s="241"/>
      <c r="S404" s="241"/>
      <c r="T404" s="223"/>
      <c r="U404" s="242">
        <f t="shared" si="790"/>
        <v>0</v>
      </c>
      <c r="V404" s="241"/>
      <c r="W404" s="241"/>
      <c r="X404" s="241"/>
      <c r="Y404" s="241"/>
      <c r="Z404" s="243"/>
      <c r="AA404" s="240">
        <f t="shared" si="791"/>
        <v>0</v>
      </c>
      <c r="AB404" s="241"/>
      <c r="AC404" s="241"/>
      <c r="AD404" s="241"/>
      <c r="AE404" s="241"/>
      <c r="AF404" s="223"/>
      <c r="AG404" s="242">
        <f t="shared" si="792"/>
        <v>0</v>
      </c>
      <c r="AH404" s="241"/>
      <c r="AI404" s="241"/>
      <c r="AJ404" s="241"/>
      <c r="AK404" s="241"/>
      <c r="AL404" s="243"/>
      <c r="AM404" s="49">
        <f t="shared" si="794"/>
        <v>0</v>
      </c>
    </row>
    <row r="405" spans="1:39" ht="15.75" customHeight="1" x14ac:dyDescent="0.25">
      <c r="A405" s="254"/>
      <c r="B405" s="214"/>
      <c r="C405" s="214"/>
      <c r="D405" s="50" t="s">
        <v>19</v>
      </c>
      <c r="E405" s="240">
        <f t="shared" si="795"/>
        <v>0</v>
      </c>
      <c r="F405" s="241"/>
      <c r="G405" s="241"/>
      <c r="H405" s="223"/>
      <c r="I405" s="242">
        <f t="shared" si="793"/>
        <v>0</v>
      </c>
      <c r="J405" s="241"/>
      <c r="K405" s="241"/>
      <c r="L405" s="241"/>
      <c r="M405" s="241"/>
      <c r="N405" s="243"/>
      <c r="O405" s="240">
        <f t="shared" si="789"/>
        <v>0</v>
      </c>
      <c r="P405" s="241"/>
      <c r="Q405" s="241"/>
      <c r="R405" s="241"/>
      <c r="S405" s="241"/>
      <c r="T405" s="223"/>
      <c r="U405" s="242">
        <f t="shared" si="790"/>
        <v>0</v>
      </c>
      <c r="V405" s="241"/>
      <c r="W405" s="241"/>
      <c r="X405" s="241"/>
      <c r="Y405" s="241"/>
      <c r="Z405" s="243"/>
      <c r="AA405" s="240">
        <f t="shared" si="791"/>
        <v>0</v>
      </c>
      <c r="AB405" s="241"/>
      <c r="AC405" s="241"/>
      <c r="AD405" s="241"/>
      <c r="AE405" s="241"/>
      <c r="AF405" s="223"/>
      <c r="AG405" s="242">
        <f t="shared" si="792"/>
        <v>0</v>
      </c>
      <c r="AH405" s="241"/>
      <c r="AI405" s="241"/>
      <c r="AJ405" s="241"/>
      <c r="AK405" s="241"/>
      <c r="AL405" s="243"/>
      <c r="AM405" s="49">
        <f t="shared" si="794"/>
        <v>0</v>
      </c>
    </row>
    <row r="406" spans="1:39" ht="15.75" customHeight="1" x14ac:dyDescent="0.25">
      <c r="A406" s="254"/>
      <c r="B406" s="214"/>
      <c r="C406" s="214"/>
      <c r="D406" s="50" t="s">
        <v>21</v>
      </c>
      <c r="E406" s="240">
        <f ca="1">SUM(E397:H397)</f>
        <v>0</v>
      </c>
      <c r="F406" s="241"/>
      <c r="G406" s="241"/>
      <c r="H406" s="223"/>
      <c r="I406" s="242">
        <f ca="1">SUM(I397:N397)</f>
        <v>0</v>
      </c>
      <c r="J406" s="241"/>
      <c r="K406" s="241"/>
      <c r="L406" s="241"/>
      <c r="M406" s="241"/>
      <c r="N406" s="243"/>
      <c r="O406" s="240">
        <f ca="1">SUM(O397:T397)</f>
        <v>0</v>
      </c>
      <c r="P406" s="241"/>
      <c r="Q406" s="241"/>
      <c r="R406" s="241"/>
      <c r="S406" s="241"/>
      <c r="T406" s="223"/>
      <c r="U406" s="242">
        <f ca="1">SUM(U397:Z397)</f>
        <v>0</v>
      </c>
      <c r="V406" s="241"/>
      <c r="W406" s="241"/>
      <c r="X406" s="241"/>
      <c r="Y406" s="241"/>
      <c r="Z406" s="243"/>
      <c r="AA406" s="240">
        <f ca="1">SUM(AA397:AF397)</f>
        <v>0</v>
      </c>
      <c r="AB406" s="241"/>
      <c r="AC406" s="241"/>
      <c r="AD406" s="241"/>
      <c r="AE406" s="241"/>
      <c r="AF406" s="223"/>
      <c r="AG406" s="242">
        <f ca="1">SUM(AG397:AL397)</f>
        <v>0</v>
      </c>
      <c r="AH406" s="241"/>
      <c r="AI406" s="241"/>
      <c r="AJ406" s="241"/>
      <c r="AK406" s="241"/>
      <c r="AL406" s="243"/>
      <c r="AM406" s="49">
        <f t="shared" ca="1" si="794"/>
        <v>0</v>
      </c>
    </row>
    <row r="407" spans="1:39" ht="15.75" customHeight="1" x14ac:dyDescent="0.25">
      <c r="A407" s="254"/>
      <c r="B407" s="214"/>
      <c r="C407" s="214"/>
      <c r="D407" s="50" t="s">
        <v>15</v>
      </c>
      <c r="E407" s="240">
        <f t="shared" ref="E407:E408" ca="1" si="796">SUM(E398:H398)</f>
        <v>0</v>
      </c>
      <c r="F407" s="241"/>
      <c r="G407" s="241"/>
      <c r="H407" s="223"/>
      <c r="I407" s="242">
        <f t="shared" ref="I407:I408" ca="1" si="797">SUM(I398:N398)</f>
        <v>0</v>
      </c>
      <c r="J407" s="241"/>
      <c r="K407" s="241"/>
      <c r="L407" s="241"/>
      <c r="M407" s="241"/>
      <c r="N407" s="243"/>
      <c r="O407" s="240">
        <f t="shared" ref="O407:O408" ca="1" si="798">SUM(O398:T398)</f>
        <v>0</v>
      </c>
      <c r="P407" s="241"/>
      <c r="Q407" s="241"/>
      <c r="R407" s="241"/>
      <c r="S407" s="241"/>
      <c r="T407" s="223"/>
      <c r="U407" s="242">
        <f t="shared" ref="U407:U408" ca="1" si="799">SUM(U398:Z398)</f>
        <v>0</v>
      </c>
      <c r="V407" s="241"/>
      <c r="W407" s="241"/>
      <c r="X407" s="241"/>
      <c r="Y407" s="241"/>
      <c r="Z407" s="243"/>
      <c r="AA407" s="240">
        <f t="shared" ref="AA407:AA408" ca="1" si="800">SUM(AA398:AF398)</f>
        <v>0</v>
      </c>
      <c r="AB407" s="241"/>
      <c r="AC407" s="241"/>
      <c r="AD407" s="241"/>
      <c r="AE407" s="241"/>
      <c r="AF407" s="223"/>
      <c r="AG407" s="242">
        <f t="shared" ref="AG407:AG408" ca="1" si="801">SUM(AG398:AL398)</f>
        <v>0</v>
      </c>
      <c r="AH407" s="241"/>
      <c r="AI407" s="241"/>
      <c r="AJ407" s="241"/>
      <c r="AK407" s="241"/>
      <c r="AL407" s="243"/>
      <c r="AM407" s="49">
        <f t="shared" ca="1" si="794"/>
        <v>0</v>
      </c>
    </row>
    <row r="408" spans="1:39" ht="15.75" customHeight="1" thickBot="1" x14ac:dyDescent="0.3">
      <c r="A408" s="255"/>
      <c r="B408" s="215"/>
      <c r="C408" s="215"/>
      <c r="D408" s="54" t="s">
        <v>16</v>
      </c>
      <c r="E408" s="245">
        <f t="shared" ca="1" si="796"/>
        <v>0</v>
      </c>
      <c r="F408" s="246"/>
      <c r="G408" s="246"/>
      <c r="H408" s="232"/>
      <c r="I408" s="247">
        <f t="shared" ca="1" si="797"/>
        <v>0</v>
      </c>
      <c r="J408" s="246"/>
      <c r="K408" s="246"/>
      <c r="L408" s="246"/>
      <c r="M408" s="246"/>
      <c r="N408" s="248"/>
      <c r="O408" s="245">
        <f t="shared" ca="1" si="798"/>
        <v>0</v>
      </c>
      <c r="P408" s="246"/>
      <c r="Q408" s="246"/>
      <c r="R408" s="246"/>
      <c r="S408" s="246"/>
      <c r="T408" s="232"/>
      <c r="U408" s="247">
        <f t="shared" ca="1" si="799"/>
        <v>0</v>
      </c>
      <c r="V408" s="246"/>
      <c r="W408" s="246"/>
      <c r="X408" s="246"/>
      <c r="Y408" s="246"/>
      <c r="Z408" s="248"/>
      <c r="AA408" s="245">
        <f t="shared" ca="1" si="800"/>
        <v>0</v>
      </c>
      <c r="AB408" s="246"/>
      <c r="AC408" s="246"/>
      <c r="AD408" s="246"/>
      <c r="AE408" s="246"/>
      <c r="AF408" s="232"/>
      <c r="AG408" s="247">
        <f t="shared" ca="1" si="801"/>
        <v>0</v>
      </c>
      <c r="AH408" s="246"/>
      <c r="AI408" s="246"/>
      <c r="AJ408" s="246"/>
      <c r="AK408" s="246"/>
      <c r="AL408" s="248"/>
      <c r="AM408" s="55">
        <f t="shared" ca="1" si="794"/>
        <v>0</v>
      </c>
    </row>
    <row r="409" spans="1:39" ht="4.5" customHeight="1" x14ac:dyDescent="0.25">
      <c r="A409" s="253">
        <v>17</v>
      </c>
      <c r="B409" s="213">
        <f>'VERİ GİRİŞİ'!B28</f>
        <v>0</v>
      </c>
      <c r="C409" s="213">
        <f>'VERİ GİRİŞİ'!C28</f>
        <v>0</v>
      </c>
      <c r="D409" s="61" t="s">
        <v>50</v>
      </c>
      <c r="E409" s="62">
        <v>45016</v>
      </c>
      <c r="F409" s="63">
        <v>45044</v>
      </c>
      <c r="G409" s="63">
        <v>45047</v>
      </c>
      <c r="H409" s="63">
        <v>45078</v>
      </c>
      <c r="I409" s="63">
        <v>45108</v>
      </c>
      <c r="J409" s="63">
        <v>45139</v>
      </c>
      <c r="K409" s="63">
        <v>45170</v>
      </c>
      <c r="L409" s="63">
        <v>45200</v>
      </c>
      <c r="M409" s="63">
        <v>45231</v>
      </c>
      <c r="N409" s="64">
        <v>45261</v>
      </c>
      <c r="O409" s="65">
        <v>45292</v>
      </c>
      <c r="P409" s="63">
        <v>45323</v>
      </c>
      <c r="Q409" s="63">
        <v>45352</v>
      </c>
      <c r="R409" s="63">
        <v>45383</v>
      </c>
      <c r="S409" s="63">
        <v>45413</v>
      </c>
      <c r="T409" s="63">
        <v>45444</v>
      </c>
      <c r="U409" s="63">
        <v>45474</v>
      </c>
      <c r="V409" s="63">
        <v>45505</v>
      </c>
      <c r="W409" s="63">
        <v>45536</v>
      </c>
      <c r="X409" s="63">
        <v>45566</v>
      </c>
      <c r="Y409" s="63">
        <v>45597</v>
      </c>
      <c r="Z409" s="64">
        <v>45627</v>
      </c>
      <c r="AA409" s="62">
        <v>45658</v>
      </c>
      <c r="AB409" s="63">
        <v>45689</v>
      </c>
      <c r="AC409" s="63">
        <v>45717</v>
      </c>
      <c r="AD409" s="63">
        <v>45748</v>
      </c>
      <c r="AE409" s="63">
        <v>45778</v>
      </c>
      <c r="AF409" s="63">
        <v>45809</v>
      </c>
      <c r="AG409" s="63">
        <v>45839</v>
      </c>
      <c r="AH409" s="63">
        <v>45870</v>
      </c>
      <c r="AI409" s="63">
        <v>45901</v>
      </c>
      <c r="AJ409" s="63">
        <v>45931</v>
      </c>
      <c r="AK409" s="63">
        <v>45962</v>
      </c>
      <c r="AL409" s="66">
        <v>45992</v>
      </c>
      <c r="AM409" s="67"/>
    </row>
    <row r="410" spans="1:39" x14ac:dyDescent="0.25">
      <c r="A410" s="254"/>
      <c r="B410" s="214"/>
      <c r="C410" s="214"/>
      <c r="D410" s="50" t="s">
        <v>20</v>
      </c>
      <c r="E410" s="79">
        <f>'VERİ GİRİŞİ'!E28</f>
        <v>0</v>
      </c>
      <c r="F410" s="79">
        <f>'VERİ GİRİŞİ'!F28</f>
        <v>0</v>
      </c>
      <c r="G410" s="79">
        <f>'VERİ GİRİŞİ'!G28</f>
        <v>0</v>
      </c>
      <c r="H410" s="79">
        <f>'VERİ GİRİŞİ'!H28</f>
        <v>0</v>
      </c>
      <c r="I410" s="79">
        <f>'VERİ GİRİŞİ'!I28</f>
        <v>0</v>
      </c>
      <c r="J410" s="79">
        <f>'VERİ GİRİŞİ'!J28</f>
        <v>0</v>
      </c>
      <c r="K410" s="79">
        <f>'VERİ GİRİŞİ'!K28</f>
        <v>0</v>
      </c>
      <c r="L410" s="79">
        <f>'VERİ GİRİŞİ'!L28</f>
        <v>0</v>
      </c>
      <c r="M410" s="79">
        <f>'VERİ GİRİŞİ'!M28</f>
        <v>0</v>
      </c>
      <c r="N410" s="79">
        <f>'VERİ GİRİŞİ'!N28</f>
        <v>0</v>
      </c>
      <c r="O410" s="79">
        <f>'VERİ GİRİŞİ'!O28</f>
        <v>0</v>
      </c>
      <c r="P410" s="79">
        <f>'VERİ GİRİŞİ'!P28</f>
        <v>0</v>
      </c>
      <c r="Q410" s="79">
        <f>'VERİ GİRİŞİ'!Q28</f>
        <v>0</v>
      </c>
      <c r="R410" s="79">
        <f>'VERİ GİRİŞİ'!R28</f>
        <v>0</v>
      </c>
      <c r="S410" s="79">
        <f>'VERİ GİRİŞİ'!S28</f>
        <v>0</v>
      </c>
      <c r="T410" s="79">
        <f>'VERİ GİRİŞİ'!T28</f>
        <v>0</v>
      </c>
      <c r="U410" s="79">
        <f>'VERİ GİRİŞİ'!U28</f>
        <v>0</v>
      </c>
      <c r="V410" s="79">
        <f>'VERİ GİRİŞİ'!V28</f>
        <v>0</v>
      </c>
      <c r="W410" s="79">
        <f>'VERİ GİRİŞİ'!W28</f>
        <v>0</v>
      </c>
      <c r="X410" s="79">
        <f>'VERİ GİRİŞİ'!X28</f>
        <v>0</v>
      </c>
      <c r="Y410" s="79">
        <f>'VERİ GİRİŞİ'!Y28</f>
        <v>0</v>
      </c>
      <c r="Z410" s="79">
        <f>'VERİ GİRİŞİ'!Z28</f>
        <v>0</v>
      </c>
      <c r="AA410" s="79">
        <f>'VERİ GİRİŞİ'!AA28</f>
        <v>0</v>
      </c>
      <c r="AB410" s="79">
        <f>'VERİ GİRİŞİ'!AB28</f>
        <v>0</v>
      </c>
      <c r="AC410" s="79">
        <f>'VERİ GİRİŞİ'!AC28</f>
        <v>0</v>
      </c>
      <c r="AD410" s="79">
        <f>'VERİ GİRİŞİ'!AD28</f>
        <v>0</v>
      </c>
      <c r="AE410" s="79">
        <f>'VERİ GİRİŞİ'!AE28</f>
        <v>0</v>
      </c>
      <c r="AF410" s="79">
        <f>'VERİ GİRİŞİ'!AF28</f>
        <v>0</v>
      </c>
      <c r="AG410" s="79">
        <f>'VERİ GİRİŞİ'!AG28</f>
        <v>0</v>
      </c>
      <c r="AH410" s="79">
        <f>'VERİ GİRİŞİ'!AH28</f>
        <v>0</v>
      </c>
      <c r="AI410" s="79">
        <f>'VERİ GİRİŞİ'!AI28</f>
        <v>0</v>
      </c>
      <c r="AJ410" s="79">
        <f>'VERİ GİRİŞİ'!AJ28</f>
        <v>0</v>
      </c>
      <c r="AK410" s="79">
        <f>'VERİ GİRİŞİ'!AK28</f>
        <v>0</v>
      </c>
      <c r="AL410" s="79">
        <f>'VERİ GİRİŞİ'!AL28</f>
        <v>0</v>
      </c>
      <c r="AM410" s="52"/>
    </row>
    <row r="411" spans="1:39" ht="15" customHeight="1" x14ac:dyDescent="0.25">
      <c r="A411" s="254"/>
      <c r="B411" s="214"/>
      <c r="C411" s="214"/>
      <c r="D411" s="53" t="s">
        <v>8</v>
      </c>
      <c r="E411" s="35">
        <f>SUMIFS(Katsayilar!$C$2:$C$50,Katsayilar!$A$2:$A$50,"&lt;="&amp;DATE(YEAR(E409),MONTH(E409),1),Katsayilar!$B$2:$B$50,"&gt;="&amp;DATE(YEAR(E409),MONTH(E409),1))</f>
        <v>0.43368400000000001</v>
      </c>
      <c r="F411" s="36">
        <f>SUMIFS(Katsayilar!$C$2:$C$50,Katsayilar!$A$2:$A$50,"&lt;="&amp;DATE(YEAR(F409),MONTH(F409),1),Katsayilar!$B$2:$B$50,"&gt;="&amp;DATE(YEAR(F409),MONTH(F409),1))</f>
        <v>0.43368400000000001</v>
      </c>
      <c r="G411" s="36">
        <f>SUMIFS(Katsayilar!$C$2:$C$50,Katsayilar!$A$2:$A$50,"&lt;="&amp;DATE(YEAR(G409),MONTH(G409),1),Katsayilar!$B$2:$B$50,"&gt;="&amp;DATE(YEAR(G409),MONTH(G409),1))</f>
        <v>0.43368400000000001</v>
      </c>
      <c r="H411" s="36">
        <f>SUMIFS(Katsayilar!$C$2:$C$50,Katsayilar!$A$2:$A$50,"&lt;="&amp;DATE(YEAR(H409),MONTH(H409),1),Katsayilar!$B$2:$B$50,"&gt;="&amp;DATE(YEAR(H409),MONTH(H409),1))</f>
        <v>0.43368400000000001</v>
      </c>
      <c r="I411" s="36">
        <f>SUMIFS(Katsayilar!$C$2:$C$50,Katsayilar!$A$2:$A$50,"&lt;="&amp;DATE(YEAR(I409),MONTH(I409),1),Katsayilar!$B$2:$B$50,"&gt;="&amp;DATE(YEAR(I409),MONTH(I409),1))</f>
        <v>0.50979600000000003</v>
      </c>
      <c r="J411" s="36">
        <f>SUMIFS(Katsayilar!$C$2:$C$50,Katsayilar!$A$2:$A$50,"&lt;="&amp;DATE(YEAR(J409),MONTH(J409),1),Katsayilar!$B$2:$B$50,"&gt;="&amp;DATE(YEAR(J409),MONTH(J409),1))</f>
        <v>0.50979600000000003</v>
      </c>
      <c r="K411" s="36">
        <f>SUMIFS(Katsayilar!$C$2:$C$50,Katsayilar!$A$2:$A$50,"&lt;="&amp;DATE(YEAR(K409),MONTH(K409),1),Katsayilar!$B$2:$B$50,"&gt;="&amp;DATE(YEAR(K409),MONTH(K409),1))</f>
        <v>0.50979600000000003</v>
      </c>
      <c r="L411" s="36">
        <f>SUMIFS(Katsayilar!$C$2:$C$50,Katsayilar!$A$2:$A$50,"&lt;="&amp;DATE(YEAR(L409),MONTH(L409),1),Katsayilar!$B$2:$B$50,"&gt;="&amp;DATE(YEAR(L409),MONTH(L409),1))</f>
        <v>0.50979600000000003</v>
      </c>
      <c r="M411" s="36">
        <f>SUMIFS(Katsayilar!$C$2:$C$50,Katsayilar!$A$2:$A$50,"&lt;="&amp;DATE(YEAR(M409),MONTH(M409),1),Katsayilar!$B$2:$B$50,"&gt;="&amp;DATE(YEAR(M409),MONTH(M409),1))</f>
        <v>0.50979600000000003</v>
      </c>
      <c r="N411" s="37">
        <f>SUMIFS(Katsayilar!$C$2:$C$50,Katsayilar!$A$2:$A$50,"&lt;="&amp;DATE(YEAR(N409),MONTH(N409),1),Katsayilar!$B$2:$B$50,"&gt;="&amp;DATE(YEAR(N409),MONTH(N409),1))</f>
        <v>0.50979600000000003</v>
      </c>
      <c r="O411" s="36">
        <f>SUMIFS(Katsayilar!$C$2:$C$50,Katsayilar!$A$2:$A$50,"&lt;="&amp;DATE(YEAR(O409),MONTH(O409),1),Katsayilar!$B$2:$B$50,"&gt;="&amp;DATE(YEAR(O409),MONTH(O409),1))</f>
        <v>0.76087099999999996</v>
      </c>
      <c r="P411" s="36">
        <f>SUMIFS(Katsayilar!$C$2:$C$50,Katsayilar!$A$2:$A$50,"&lt;="&amp;DATE(YEAR(P409),MONTH(P409),1),Katsayilar!$B$2:$B$50,"&gt;="&amp;DATE(YEAR(P409),MONTH(P409),1))</f>
        <v>0.76087099999999996</v>
      </c>
      <c r="Q411" s="36">
        <f>SUMIFS(Katsayilar!$C$2:$C$50,Katsayilar!$A$2:$A$50,"&lt;="&amp;DATE(YEAR(Q409),MONTH(Q409),1),Katsayilar!$B$2:$B$50,"&gt;="&amp;DATE(YEAR(Q409),MONTH(Q409),1))</f>
        <v>0.76087099999999996</v>
      </c>
      <c r="R411" s="36">
        <f>SUMIFS(Katsayilar!$C$2:$C$50,Katsayilar!$A$2:$A$50,"&lt;="&amp;DATE(YEAR(R409),MONTH(R409),1),Katsayilar!$B$2:$B$50,"&gt;="&amp;DATE(YEAR(R409),MONTH(R409),1))</f>
        <v>0.76087099999999996</v>
      </c>
      <c r="S411" s="36">
        <f>SUMIFS(Katsayilar!$C$2:$C$50,Katsayilar!$A$2:$A$50,"&lt;="&amp;DATE(YEAR(S409),MONTH(S409),1),Katsayilar!$B$2:$B$50,"&gt;="&amp;DATE(YEAR(S409),MONTH(S409),1))</f>
        <v>0.76087099999999996</v>
      </c>
      <c r="T411" s="36">
        <f>SUMIFS(Katsayilar!$C$2:$C$50,Katsayilar!$A$2:$A$50,"&lt;="&amp;DATE(YEAR(T409),MONTH(T409),1),Katsayilar!$B$2:$B$50,"&gt;="&amp;DATE(YEAR(T409),MONTH(T409),1))</f>
        <v>0.76087099999999996</v>
      </c>
      <c r="U411" s="36">
        <f>SUMIFS(Katsayilar!$C$2:$C$50,Katsayilar!$A$2:$A$50,"&lt;="&amp;DATE(YEAR(U409),MONTH(U409),1),Katsayilar!$B$2:$B$50,"&gt;="&amp;DATE(YEAR(U409),MONTH(U409),1))</f>
        <v>0.90779600000000005</v>
      </c>
      <c r="V411" s="36">
        <f>SUMIFS(Katsayilar!$C$2:$C$50,Katsayilar!$A$2:$A$50,"&lt;="&amp;DATE(YEAR(V409),MONTH(V409),1),Katsayilar!$B$2:$B$50,"&gt;="&amp;DATE(YEAR(V409),MONTH(V409),1))</f>
        <v>0.90779600000000005</v>
      </c>
      <c r="W411" s="36">
        <f>SUMIFS(Katsayilar!$C$2:$C$50,Katsayilar!$A$2:$A$50,"&lt;="&amp;DATE(YEAR(W409),MONTH(W409),1),Katsayilar!$B$2:$B$50,"&gt;="&amp;DATE(YEAR(W409),MONTH(W409),1))</f>
        <v>0.90779600000000005</v>
      </c>
      <c r="X411" s="36">
        <f>SUMIFS(Katsayilar!$C$2:$C$50,Katsayilar!$A$2:$A$50,"&lt;="&amp;DATE(YEAR(X409),MONTH(X409),1),Katsayilar!$B$2:$B$50,"&gt;="&amp;DATE(YEAR(X409),MONTH(X409),1))</f>
        <v>0.90779600000000005</v>
      </c>
      <c r="Y411" s="36">
        <f>SUMIFS(Katsayilar!$C$2:$C$50,Katsayilar!$A$2:$A$50,"&lt;="&amp;DATE(YEAR(Y409),MONTH(Y409),1),Katsayilar!$B$2:$B$50,"&gt;="&amp;DATE(YEAR(Y409),MONTH(Y409),1))</f>
        <v>0.90779600000000005</v>
      </c>
      <c r="Z411" s="37">
        <f>SUMIFS(Katsayilar!$C$2:$C$50,Katsayilar!$A$2:$A$50,"&lt;="&amp;DATE(YEAR(Z409),MONTH(Z409),1),Katsayilar!$B$2:$B$50,"&gt;="&amp;DATE(YEAR(Z409),MONTH(Z409),1))</f>
        <v>0.90779600000000005</v>
      </c>
      <c r="AA411" s="35">
        <f>SUMIFS(Katsayilar!$C$2:$C$50,Katsayilar!$A$2:$A$50,"&lt;="&amp;DATE(YEAR(AA409),MONTH(AA409),1),Katsayilar!$B$2:$B$50,"&gt;="&amp;DATE(YEAR(AA409),MONTH(AA409),1))</f>
        <v>1.012556</v>
      </c>
      <c r="AB411" s="36">
        <f>SUMIFS(Katsayilar!$C$2:$C$50,Katsayilar!$A$2:$A$50,"&lt;="&amp;DATE(YEAR(AB409),MONTH(AB409),1),Katsayilar!$B$2:$B$50,"&gt;="&amp;DATE(YEAR(AB409),MONTH(AB409),1))</f>
        <v>1.012556</v>
      </c>
      <c r="AC411" s="36">
        <f>SUMIFS(Katsayilar!$C$2:$C$50,Katsayilar!$A$2:$A$50,"&lt;="&amp;DATE(YEAR(AC409),MONTH(AC409),1),Katsayilar!$B$2:$B$50,"&gt;="&amp;DATE(YEAR(AC409),MONTH(AC409),1))</f>
        <v>1.012556</v>
      </c>
      <c r="AD411" s="36">
        <f>SUMIFS(Katsayilar!$C$2:$C$50,Katsayilar!$A$2:$A$50,"&lt;="&amp;DATE(YEAR(AD409),MONTH(AD409),1),Katsayilar!$B$2:$B$50,"&gt;="&amp;DATE(YEAR(AD409),MONTH(AD409),1))</f>
        <v>1.012556</v>
      </c>
      <c r="AE411" s="36">
        <f>SUMIFS(Katsayilar!$C$2:$C$50,Katsayilar!$A$2:$A$50,"&lt;="&amp;DATE(YEAR(AE409),MONTH(AE409),1),Katsayilar!$B$2:$B$50,"&gt;="&amp;DATE(YEAR(AE409),MONTH(AE409),1))</f>
        <v>1.012556</v>
      </c>
      <c r="AF411" s="36">
        <f>SUMIFS(Katsayilar!$C$2:$C$50,Katsayilar!$A$2:$A$50,"&lt;="&amp;DATE(YEAR(AF409),MONTH(AF409),1),Katsayilar!$B$2:$B$50,"&gt;="&amp;DATE(YEAR(AF409),MONTH(AF409),1))</f>
        <v>1.012556</v>
      </c>
      <c r="AG411" s="36">
        <f>SUMIFS(Katsayilar!$C$2:$C$50,Katsayilar!$A$2:$A$50,"&lt;="&amp;DATE(YEAR(AG409),MONTH(AG409),1),Katsayilar!$B$2:$B$50,"&gt;="&amp;DATE(YEAR(AG409),MONTH(AG409),1))</f>
        <v>1.1702109999999999</v>
      </c>
      <c r="AH411" s="36">
        <f>SUMIFS(Katsayilar!$C$2:$C$50,Katsayilar!$A$2:$A$50,"&lt;="&amp;DATE(YEAR(AH409),MONTH(AH409),1),Katsayilar!$B$2:$B$50,"&gt;="&amp;DATE(YEAR(AH409),MONTH(AH409),1))</f>
        <v>1.1702109999999999</v>
      </c>
      <c r="AI411" s="36">
        <f>SUMIFS(Katsayilar!$C$2:$C$50,Katsayilar!$A$2:$A$50,"&lt;="&amp;DATE(YEAR(AI409),MONTH(AI409),1),Katsayilar!$B$2:$B$50,"&gt;="&amp;DATE(YEAR(AI409),MONTH(AI409),1))</f>
        <v>1.1702109999999999</v>
      </c>
      <c r="AJ411" s="36">
        <f>SUMIFS(Katsayilar!$C$2:$C$50,Katsayilar!$A$2:$A$50,"&lt;="&amp;DATE(YEAR(AJ409),MONTH(AJ409),1),Katsayilar!$B$2:$B$50,"&gt;="&amp;DATE(YEAR(AJ409),MONTH(AJ409),1))</f>
        <v>1.1702109999999999</v>
      </c>
      <c r="AK411" s="36">
        <f>SUMIFS(Katsayilar!$C$2:$C$50,Katsayilar!$A$2:$A$50,"&lt;="&amp;DATE(YEAR(AK409),MONTH(AK409),1),Katsayilar!$B$2:$B$50,"&gt;="&amp;DATE(YEAR(AK409),MONTH(AK409),1))</f>
        <v>1.1702109999999999</v>
      </c>
      <c r="AL411" s="36">
        <f>SUMIFS(Katsayilar!$C$2:$C$50,Katsayilar!$A$2:$A$50,"&lt;="&amp;DATE(YEAR(AL409),MONTH(AL409),1),Katsayilar!$B$2:$B$50,"&gt;="&amp;DATE(YEAR(AL409),MONTH(AL409),1))</f>
        <v>1.1702109999999999</v>
      </c>
      <c r="AM411" s="51"/>
    </row>
    <row r="412" spans="1:39" ht="15" customHeight="1" x14ac:dyDescent="0.25">
      <c r="A412" s="254"/>
      <c r="B412" s="214"/>
      <c r="C412" s="214"/>
      <c r="D412" s="53" t="s">
        <v>17</v>
      </c>
      <c r="E412" s="38">
        <f t="shared" ref="E412:AL412" si="802">IF(OR(E411="",E410=""),"",200*E411*E410)</f>
        <v>0</v>
      </c>
      <c r="F412" s="39">
        <f t="shared" si="802"/>
        <v>0</v>
      </c>
      <c r="G412" s="39">
        <f t="shared" si="802"/>
        <v>0</v>
      </c>
      <c r="H412" s="39">
        <f t="shared" si="802"/>
        <v>0</v>
      </c>
      <c r="I412" s="39">
        <f t="shared" si="802"/>
        <v>0</v>
      </c>
      <c r="J412" s="39">
        <f t="shared" si="802"/>
        <v>0</v>
      </c>
      <c r="K412" s="39">
        <f t="shared" si="802"/>
        <v>0</v>
      </c>
      <c r="L412" s="39">
        <f t="shared" si="802"/>
        <v>0</v>
      </c>
      <c r="M412" s="39">
        <f t="shared" si="802"/>
        <v>0</v>
      </c>
      <c r="N412" s="40">
        <f t="shared" si="802"/>
        <v>0</v>
      </c>
      <c r="O412" s="39">
        <f t="shared" si="802"/>
        <v>0</v>
      </c>
      <c r="P412" s="39">
        <f t="shared" si="802"/>
        <v>0</v>
      </c>
      <c r="Q412" s="39">
        <f t="shared" si="802"/>
        <v>0</v>
      </c>
      <c r="R412" s="39">
        <f t="shared" si="802"/>
        <v>0</v>
      </c>
      <c r="S412" s="39">
        <f t="shared" si="802"/>
        <v>0</v>
      </c>
      <c r="T412" s="39">
        <f t="shared" si="802"/>
        <v>0</v>
      </c>
      <c r="U412" s="39">
        <f t="shared" si="802"/>
        <v>0</v>
      </c>
      <c r="V412" s="39">
        <f t="shared" si="802"/>
        <v>0</v>
      </c>
      <c r="W412" s="39">
        <f t="shared" si="802"/>
        <v>0</v>
      </c>
      <c r="X412" s="39">
        <f t="shared" si="802"/>
        <v>0</v>
      </c>
      <c r="Y412" s="39">
        <f t="shared" si="802"/>
        <v>0</v>
      </c>
      <c r="Z412" s="40">
        <f t="shared" si="802"/>
        <v>0</v>
      </c>
      <c r="AA412" s="38">
        <f t="shared" si="802"/>
        <v>0</v>
      </c>
      <c r="AB412" s="39">
        <f t="shared" si="802"/>
        <v>0</v>
      </c>
      <c r="AC412" s="39">
        <f t="shared" si="802"/>
        <v>0</v>
      </c>
      <c r="AD412" s="39">
        <f t="shared" si="802"/>
        <v>0</v>
      </c>
      <c r="AE412" s="39">
        <f t="shared" si="802"/>
        <v>0</v>
      </c>
      <c r="AF412" s="39">
        <f t="shared" si="802"/>
        <v>0</v>
      </c>
      <c r="AG412" s="39">
        <f t="shared" si="802"/>
        <v>0</v>
      </c>
      <c r="AH412" s="39">
        <f t="shared" si="802"/>
        <v>0</v>
      </c>
      <c r="AI412" s="39">
        <f t="shared" si="802"/>
        <v>0</v>
      </c>
      <c r="AJ412" s="39">
        <f t="shared" si="802"/>
        <v>0</v>
      </c>
      <c r="AK412" s="39">
        <f t="shared" si="802"/>
        <v>0</v>
      </c>
      <c r="AL412" s="39">
        <f t="shared" si="802"/>
        <v>0</v>
      </c>
      <c r="AM412" s="51"/>
    </row>
    <row r="413" spans="1:39" ht="15" customHeight="1" x14ac:dyDescent="0.25">
      <c r="A413" s="254"/>
      <c r="B413" s="214"/>
      <c r="C413" s="214"/>
      <c r="D413" s="53" t="s">
        <v>51</v>
      </c>
      <c r="E413" s="38">
        <f>IF(E412="","",E412*Ayarlar!$B$4)</f>
        <v>0</v>
      </c>
      <c r="F413" s="39">
        <f>IF(F412="","",F412*Ayarlar!$B$4)</f>
        <v>0</v>
      </c>
      <c r="G413" s="39">
        <f>IF(G412="","",G412*Ayarlar!$B$4)</f>
        <v>0</v>
      </c>
      <c r="H413" s="39">
        <f>IF(H412="","",H412*Ayarlar!$B$4)</f>
        <v>0</v>
      </c>
      <c r="I413" s="39">
        <f>IF(I412="","",I412*Ayarlar!$B$4)</f>
        <v>0</v>
      </c>
      <c r="J413" s="39">
        <f>IF(J412="","",J412*Ayarlar!$B$4)</f>
        <v>0</v>
      </c>
      <c r="K413" s="39">
        <f>IF(K412="","",K412*Ayarlar!$B$4)</f>
        <v>0</v>
      </c>
      <c r="L413" s="39">
        <f>IF(L412="","",L412*Ayarlar!$B$4)</f>
        <v>0</v>
      </c>
      <c r="M413" s="39">
        <f>IF(M412="","",M412*Ayarlar!$B$4)</f>
        <v>0</v>
      </c>
      <c r="N413" s="40">
        <f>IF(N412="","",N412*Ayarlar!$B$4)</f>
        <v>0</v>
      </c>
      <c r="O413" s="39">
        <f>IF(O412="","",O412*Ayarlar!$B$4)</f>
        <v>0</v>
      </c>
      <c r="P413" s="39">
        <f>IF(P412="","",P412*Ayarlar!$B$4)</f>
        <v>0</v>
      </c>
      <c r="Q413" s="39">
        <f>IF(Q412="","",Q412*Ayarlar!$B$4)</f>
        <v>0</v>
      </c>
      <c r="R413" s="39">
        <f>IF(R412="","",R412*Ayarlar!$B$4)</f>
        <v>0</v>
      </c>
      <c r="S413" s="39">
        <f>IF(S412="","",S412*Ayarlar!$B$4)</f>
        <v>0</v>
      </c>
      <c r="T413" s="39">
        <f>IF(T412="","",T412*Ayarlar!$B$4)</f>
        <v>0</v>
      </c>
      <c r="U413" s="39">
        <f>IF(U412="","",U412*Ayarlar!$B$4)</f>
        <v>0</v>
      </c>
      <c r="V413" s="39">
        <f>IF(V412="","",V412*Ayarlar!$B$4)</f>
        <v>0</v>
      </c>
      <c r="W413" s="39">
        <f>IF(W412="","",W412*Ayarlar!$B$4)</f>
        <v>0</v>
      </c>
      <c r="X413" s="39">
        <f>IF(X412="","",X412*Ayarlar!$B$4)</f>
        <v>0</v>
      </c>
      <c r="Y413" s="39">
        <f>IF(Y412="","",Y412*Ayarlar!$B$4)</f>
        <v>0</v>
      </c>
      <c r="Z413" s="40">
        <f>IF(Z412="","",Z412*Ayarlar!$B$4)</f>
        <v>0</v>
      </c>
      <c r="AA413" s="38">
        <f>IF(AA412="","",AA412*Ayarlar!$B$4)</f>
        <v>0</v>
      </c>
      <c r="AB413" s="39">
        <f>IF(AB412="","",AB412*Ayarlar!$B$4)</f>
        <v>0</v>
      </c>
      <c r="AC413" s="39">
        <f>IF(AC412="","",AC412*Ayarlar!$B$4)</f>
        <v>0</v>
      </c>
      <c r="AD413" s="39">
        <f>IF(AD412="","",AD412*Ayarlar!$B$4)</f>
        <v>0</v>
      </c>
      <c r="AE413" s="39">
        <f>IF(AE412="","",AE412*Ayarlar!$B$4)</f>
        <v>0</v>
      </c>
      <c r="AF413" s="39">
        <f>IF(AF412="","",AF412*Ayarlar!$B$4)</f>
        <v>0</v>
      </c>
      <c r="AG413" s="39">
        <f>IF(AG412="","",AG412*Ayarlar!$B$4)</f>
        <v>0</v>
      </c>
      <c r="AH413" s="39">
        <f>IF(AH412="","",AH412*Ayarlar!$B$4)</f>
        <v>0</v>
      </c>
      <c r="AI413" s="39">
        <f>IF(AI412="","",AI412*Ayarlar!$B$4)</f>
        <v>0</v>
      </c>
      <c r="AJ413" s="39">
        <f>IF(AJ412="","",AJ412*Ayarlar!$B$4)</f>
        <v>0</v>
      </c>
      <c r="AK413" s="39">
        <f>IF(AK412="","",AK412*Ayarlar!$B$4)</f>
        <v>0</v>
      </c>
      <c r="AL413" s="39">
        <f>IF(AL412="","",AL412*Ayarlar!$B$4)</f>
        <v>0</v>
      </c>
      <c r="AM413" s="51"/>
    </row>
    <row r="414" spans="1:39" ht="15" customHeight="1" x14ac:dyDescent="0.25">
      <c r="A414" s="254"/>
      <c r="B414" s="214"/>
      <c r="C414" s="214"/>
      <c r="D414" s="53" t="s">
        <v>18</v>
      </c>
      <c r="E414" s="38">
        <f>IF(E412="","",E412*Ayarlar!$B$2)</f>
        <v>0</v>
      </c>
      <c r="F414" s="39">
        <f>IF(F412="","",F412*Ayarlar!$B$2)</f>
        <v>0</v>
      </c>
      <c r="G414" s="39">
        <f>IF(G412="","",G412*Ayarlar!$B$2)</f>
        <v>0</v>
      </c>
      <c r="H414" s="39">
        <f>IF(H412="","",H412*Ayarlar!$B$2)</f>
        <v>0</v>
      </c>
      <c r="I414" s="39">
        <f>IF(I412="","",I412*Ayarlar!$B$2)</f>
        <v>0</v>
      </c>
      <c r="J414" s="39">
        <f>IF(J412="","",J412*Ayarlar!$B$2)</f>
        <v>0</v>
      </c>
      <c r="K414" s="39">
        <f>IF(K412="","",K412*Ayarlar!$B$2)</f>
        <v>0</v>
      </c>
      <c r="L414" s="39">
        <f>IF(L412="","",L412*Ayarlar!$B$2)</f>
        <v>0</v>
      </c>
      <c r="M414" s="39">
        <f>IF(M412="","",M412*Ayarlar!$B$2)</f>
        <v>0</v>
      </c>
      <c r="N414" s="40">
        <f>IF(N412="","",N412*Ayarlar!$B$2)</f>
        <v>0</v>
      </c>
      <c r="O414" s="39">
        <f>IF(O412="","",O412*Ayarlar!$B$2)</f>
        <v>0</v>
      </c>
      <c r="P414" s="39">
        <f>IF(P412="","",P412*Ayarlar!$B$2)</f>
        <v>0</v>
      </c>
      <c r="Q414" s="39">
        <f>IF(Q412="","",Q412*Ayarlar!$B$2)</f>
        <v>0</v>
      </c>
      <c r="R414" s="39">
        <f>IF(R412="","",R412*Ayarlar!$B$2)</f>
        <v>0</v>
      </c>
      <c r="S414" s="39">
        <f>IF(S412="","",S412*Ayarlar!$B$2)</f>
        <v>0</v>
      </c>
      <c r="T414" s="39">
        <f>IF(T412="","",T412*Ayarlar!$B$2)</f>
        <v>0</v>
      </c>
      <c r="U414" s="39">
        <f>IF(U412="","",U412*Ayarlar!$B$2)</f>
        <v>0</v>
      </c>
      <c r="V414" s="39">
        <f>IF(V412="","",V412*Ayarlar!$B$2)</f>
        <v>0</v>
      </c>
      <c r="W414" s="39">
        <f>IF(W412="","",W412*Ayarlar!$B$2)</f>
        <v>0</v>
      </c>
      <c r="X414" s="39">
        <f>IF(X412="","",X412*Ayarlar!$B$2)</f>
        <v>0</v>
      </c>
      <c r="Y414" s="39">
        <f>IF(Y412="","",Y412*Ayarlar!$B$2)</f>
        <v>0</v>
      </c>
      <c r="Z414" s="40">
        <f>IF(Z412="","",Z412*Ayarlar!$B$2)</f>
        <v>0</v>
      </c>
      <c r="AA414" s="38">
        <f>IF(AA412="","",AA412*Ayarlar!$B$2)</f>
        <v>0</v>
      </c>
      <c r="AB414" s="39">
        <f>IF(AB412="","",AB412*Ayarlar!$B$2)</f>
        <v>0</v>
      </c>
      <c r="AC414" s="39">
        <f>IF(AC412="","",AC412*Ayarlar!$B$2)</f>
        <v>0</v>
      </c>
      <c r="AD414" s="39">
        <f>IF(AD412="","",AD412*Ayarlar!$B$2)</f>
        <v>0</v>
      </c>
      <c r="AE414" s="39">
        <f>IF(AE412="","",AE412*Ayarlar!$B$2)</f>
        <v>0</v>
      </c>
      <c r="AF414" s="39">
        <f>IF(AF412="","",AF412*Ayarlar!$B$2)</f>
        <v>0</v>
      </c>
      <c r="AG414" s="39">
        <f>IF(AG412="","",AG412*Ayarlar!$B$2)</f>
        <v>0</v>
      </c>
      <c r="AH414" s="39">
        <f>IF(AH412="","",AH412*Ayarlar!$B$2)</f>
        <v>0</v>
      </c>
      <c r="AI414" s="39">
        <f>IF(AI412="","",AI412*Ayarlar!$B$2)</f>
        <v>0</v>
      </c>
      <c r="AJ414" s="39">
        <f>IF(AJ412="","",AJ412*Ayarlar!$B$2)</f>
        <v>0</v>
      </c>
      <c r="AK414" s="39">
        <f>IF(AK412="","",AK412*Ayarlar!$B$2)</f>
        <v>0</v>
      </c>
      <c r="AL414" s="39">
        <f>IF(AL412="","",AL412*Ayarlar!$B$2)</f>
        <v>0</v>
      </c>
      <c r="AM414" s="51"/>
    </row>
    <row r="415" spans="1:39" ht="15" customHeight="1" x14ac:dyDescent="0.25">
      <c r="A415" s="254"/>
      <c r="B415" s="214"/>
      <c r="C415" s="214"/>
      <c r="D415" s="53" t="s">
        <v>9</v>
      </c>
      <c r="E415" s="38" t="str">
        <f>IF(D402="4/B",IFERROR(E412*Ayarlar!$B$3,""),"")</f>
        <v/>
      </c>
      <c r="F415" s="39" t="str">
        <f>IF(E402="4/B",IFERROR(F412*Ayarlar!$B$3,""),"")</f>
        <v/>
      </c>
      <c r="G415" s="39" t="str">
        <f>IF(F402="4/B",IFERROR(G412*Ayarlar!$B$3,""),"")</f>
        <v/>
      </c>
      <c r="H415" s="39" t="str">
        <f>IF(G402="4/B",IFERROR(H412*Ayarlar!$B$3,""),"")</f>
        <v/>
      </c>
      <c r="I415" s="39" t="str">
        <f>IF(H402="4/B",IFERROR(I412*Ayarlar!$B$3,""),"")</f>
        <v/>
      </c>
      <c r="J415" s="39" t="str">
        <f>IF(I402="4/B",IFERROR(J412*Ayarlar!$B$3,""),"")</f>
        <v/>
      </c>
      <c r="K415" s="39" t="str">
        <f>IF(J402="4/B",IFERROR(K412*Ayarlar!$B$3,""),"")</f>
        <v/>
      </c>
      <c r="L415" s="39" t="str">
        <f>IF(K402="4/B",IFERROR(L412*Ayarlar!$B$3,""),"")</f>
        <v/>
      </c>
      <c r="M415" s="39" t="str">
        <f>IF(L402="4/B",IFERROR(M412*Ayarlar!$B$3,""),"")</f>
        <v/>
      </c>
      <c r="N415" s="40" t="str">
        <f>IF(M402="4/B",IFERROR(N412*Ayarlar!$B$3,""),"")</f>
        <v/>
      </c>
      <c r="O415" s="39" t="str">
        <f>IF(N402="4/B",IFERROR(O412*Ayarlar!$B$3,""),"")</f>
        <v/>
      </c>
      <c r="P415" s="39" t="str">
        <f>IF(O402="4/B",IFERROR(P412*Ayarlar!$B$3,""),"")</f>
        <v/>
      </c>
      <c r="Q415" s="39" t="str">
        <f>IF(P402="4/B",IFERROR(Q412*Ayarlar!$B$3,""),"")</f>
        <v/>
      </c>
      <c r="R415" s="39" t="str">
        <f>IF(Q402="4/B",IFERROR(R412*Ayarlar!$B$3,""),"")</f>
        <v/>
      </c>
      <c r="S415" s="39" t="str">
        <f>IF(R402="4/B",IFERROR(S412*Ayarlar!$B$3,""),"")</f>
        <v/>
      </c>
      <c r="T415" s="39" t="str">
        <f>IF(S402="4/B",IFERROR(T412*Ayarlar!$B$3,""),"")</f>
        <v/>
      </c>
      <c r="U415" s="39" t="str">
        <f>IF(T402="4/B",IFERROR(U412*Ayarlar!$B$3,""),"")</f>
        <v/>
      </c>
      <c r="V415" s="39" t="str">
        <f>IF(U402="4/B",IFERROR(V412*Ayarlar!$B$3,""),"")</f>
        <v/>
      </c>
      <c r="W415" s="39" t="str">
        <f>IF(V402="4/B",IFERROR(W412*Ayarlar!$B$3,""),"")</f>
        <v/>
      </c>
      <c r="X415" s="39" t="str">
        <f>IF(W402="4/B",IFERROR(X412*Ayarlar!$B$3,""),"")</f>
        <v/>
      </c>
      <c r="Y415" s="39" t="str">
        <f>IF(X402="4/B",IFERROR(Y412*Ayarlar!$B$3,""),"")</f>
        <v/>
      </c>
      <c r="Z415" s="39" t="str">
        <f>IF(Y402="4/B",IFERROR(Z412*Ayarlar!$B$3,""),"")</f>
        <v/>
      </c>
      <c r="AA415" s="39" t="str">
        <f>IF(Z402="4/B",IFERROR(AA412*Ayarlar!$B$3,""),"")</f>
        <v/>
      </c>
      <c r="AB415" s="39" t="str">
        <f>IF(AA402="4/B",IFERROR(AB412*Ayarlar!$B$3,""),"")</f>
        <v/>
      </c>
      <c r="AC415" s="39" t="str">
        <f>IF(AB402="4/B",IFERROR(AC412*Ayarlar!$B$3,""),"")</f>
        <v/>
      </c>
      <c r="AD415" s="39" t="str">
        <f>IF(AC402="4/B",IFERROR(AD412*Ayarlar!$B$3,""),"")</f>
        <v/>
      </c>
      <c r="AE415" s="39" t="str">
        <f>IF(AD402="4/B",IFERROR(AE412*Ayarlar!$B$3,""),"")</f>
        <v/>
      </c>
      <c r="AF415" s="39" t="str">
        <f>IF(AE402="4/B",IFERROR(AF412*Ayarlar!$B$3,""),"")</f>
        <v/>
      </c>
      <c r="AG415" s="39" t="str">
        <f>IF(AF402="4/B",IFERROR(AG412*Ayarlar!$B$3,""),"")</f>
        <v/>
      </c>
      <c r="AH415" s="39" t="str">
        <f>IF(AG402="4/B",IFERROR(AH412*Ayarlar!$B$3,""),"")</f>
        <v/>
      </c>
      <c r="AI415" s="39" t="str">
        <f>IF(AH402="4/B",IFERROR(AI412*Ayarlar!$B$3,""),"")</f>
        <v/>
      </c>
      <c r="AJ415" s="39" t="str">
        <f>IF(AI402="4/B",IFERROR(AJ412*Ayarlar!$B$3,""),"")</f>
        <v/>
      </c>
      <c r="AK415" s="39" t="str">
        <f>IF(AJ402="4/B",IFERROR(AK412*Ayarlar!$B$3,""),"")</f>
        <v/>
      </c>
      <c r="AL415" s="39" t="str">
        <f>IF(AK402="4/B",IFERROR(AL412*Ayarlar!$B$3,""),"")</f>
        <v/>
      </c>
      <c r="AM415" s="51"/>
    </row>
    <row r="416" spans="1:39" ht="15" customHeight="1" x14ac:dyDescent="0.25">
      <c r="A416" s="254"/>
      <c r="B416" s="214"/>
      <c r="C416" s="214"/>
      <c r="D416" s="53" t="s">
        <v>19</v>
      </c>
      <c r="E416" s="38">
        <f t="shared" ref="E416:AL416" si="803">IF(E412="","",E412-E413-E414)</f>
        <v>0</v>
      </c>
      <c r="F416" s="39">
        <f t="shared" si="803"/>
        <v>0</v>
      </c>
      <c r="G416" s="39">
        <f t="shared" si="803"/>
        <v>0</v>
      </c>
      <c r="H416" s="39">
        <f t="shared" si="803"/>
        <v>0</v>
      </c>
      <c r="I416" s="39">
        <f t="shared" si="803"/>
        <v>0</v>
      </c>
      <c r="J416" s="39">
        <f t="shared" si="803"/>
        <v>0</v>
      </c>
      <c r="K416" s="39">
        <f t="shared" si="803"/>
        <v>0</v>
      </c>
      <c r="L416" s="39">
        <f t="shared" si="803"/>
        <v>0</v>
      </c>
      <c r="M416" s="39">
        <f t="shared" si="803"/>
        <v>0</v>
      </c>
      <c r="N416" s="40">
        <f t="shared" si="803"/>
        <v>0</v>
      </c>
      <c r="O416" s="39">
        <f t="shared" si="803"/>
        <v>0</v>
      </c>
      <c r="P416" s="39">
        <f t="shared" si="803"/>
        <v>0</v>
      </c>
      <c r="Q416" s="39">
        <f t="shared" si="803"/>
        <v>0</v>
      </c>
      <c r="R416" s="39">
        <f t="shared" si="803"/>
        <v>0</v>
      </c>
      <c r="S416" s="39">
        <f t="shared" si="803"/>
        <v>0</v>
      </c>
      <c r="T416" s="39">
        <f t="shared" si="803"/>
        <v>0</v>
      </c>
      <c r="U416" s="39">
        <f t="shared" si="803"/>
        <v>0</v>
      </c>
      <c r="V416" s="39">
        <f t="shared" si="803"/>
        <v>0</v>
      </c>
      <c r="W416" s="39">
        <f t="shared" si="803"/>
        <v>0</v>
      </c>
      <c r="X416" s="39">
        <f t="shared" si="803"/>
        <v>0</v>
      </c>
      <c r="Y416" s="39">
        <f t="shared" si="803"/>
        <v>0</v>
      </c>
      <c r="Z416" s="40">
        <f t="shared" si="803"/>
        <v>0</v>
      </c>
      <c r="AA416" s="38">
        <f t="shared" si="803"/>
        <v>0</v>
      </c>
      <c r="AB416" s="39">
        <f t="shared" si="803"/>
        <v>0</v>
      </c>
      <c r="AC416" s="39">
        <f t="shared" si="803"/>
        <v>0</v>
      </c>
      <c r="AD416" s="39">
        <f t="shared" si="803"/>
        <v>0</v>
      </c>
      <c r="AE416" s="39">
        <f t="shared" si="803"/>
        <v>0</v>
      </c>
      <c r="AF416" s="39">
        <f t="shared" si="803"/>
        <v>0</v>
      </c>
      <c r="AG416" s="39">
        <f t="shared" si="803"/>
        <v>0</v>
      </c>
      <c r="AH416" s="39">
        <f t="shared" si="803"/>
        <v>0</v>
      </c>
      <c r="AI416" s="39">
        <f t="shared" si="803"/>
        <v>0</v>
      </c>
      <c r="AJ416" s="39">
        <f t="shared" si="803"/>
        <v>0</v>
      </c>
      <c r="AK416" s="39">
        <f t="shared" si="803"/>
        <v>0</v>
      </c>
      <c r="AL416" s="39">
        <f t="shared" si="803"/>
        <v>0</v>
      </c>
      <c r="AM416" s="51"/>
    </row>
    <row r="417" spans="1:39" ht="15" customHeight="1" x14ac:dyDescent="0.25">
      <c r="A417" s="254"/>
      <c r="B417" s="214"/>
      <c r="C417" s="214"/>
      <c r="D417" s="53" t="s">
        <v>10</v>
      </c>
      <c r="E417" s="41">
        <f ca="1">IF(E409="","",Ayarlar!$B$1)</f>
        <v>46142</v>
      </c>
      <c r="F417" s="42">
        <f ca="1">IF(F409="","",Ayarlar!$B$1)</f>
        <v>46142</v>
      </c>
      <c r="G417" s="42">
        <f ca="1">IF(G409="","",Ayarlar!$B$1)</f>
        <v>46142</v>
      </c>
      <c r="H417" s="42">
        <f ca="1">IF(H409="","",Ayarlar!$B$1)</f>
        <v>46142</v>
      </c>
      <c r="I417" s="42">
        <f ca="1">IF(I409="","",Ayarlar!$B$1)</f>
        <v>46142</v>
      </c>
      <c r="J417" s="42">
        <f ca="1">IF(J409="","",Ayarlar!$B$1)</f>
        <v>46142</v>
      </c>
      <c r="K417" s="42">
        <f ca="1">IF(K409="","",Ayarlar!$B$1)</f>
        <v>46142</v>
      </c>
      <c r="L417" s="42">
        <f ca="1">IF(L409="","",Ayarlar!$B$1)</f>
        <v>46142</v>
      </c>
      <c r="M417" s="42">
        <f ca="1">IF(M409="","",Ayarlar!$B$1)</f>
        <v>46142</v>
      </c>
      <c r="N417" s="43">
        <f ca="1">IF(N409="","",Ayarlar!$B$1)</f>
        <v>46142</v>
      </c>
      <c r="O417" s="42">
        <f ca="1">IF(O409="","",Ayarlar!$B$1)</f>
        <v>46142</v>
      </c>
      <c r="P417" s="42">
        <f ca="1">IF(P409="","",Ayarlar!$B$1)</f>
        <v>46142</v>
      </c>
      <c r="Q417" s="42">
        <f ca="1">IF(Q409="","",Ayarlar!$B$1)</f>
        <v>46142</v>
      </c>
      <c r="R417" s="42">
        <f ca="1">IF(R409="","",Ayarlar!$B$1)</f>
        <v>46142</v>
      </c>
      <c r="S417" s="42">
        <f ca="1">IF(S409="","",Ayarlar!$B$1)</f>
        <v>46142</v>
      </c>
      <c r="T417" s="42">
        <f ca="1">IF(T409="","",Ayarlar!$B$1)</f>
        <v>46142</v>
      </c>
      <c r="U417" s="42">
        <f ca="1">IF(U409="","",Ayarlar!$B$1)</f>
        <v>46142</v>
      </c>
      <c r="V417" s="42">
        <f ca="1">IF(V409="","",Ayarlar!$B$1)</f>
        <v>46142</v>
      </c>
      <c r="W417" s="42">
        <f ca="1">IF(W409="","",Ayarlar!$B$1)</f>
        <v>46142</v>
      </c>
      <c r="X417" s="42">
        <f ca="1">IF(X409="","",Ayarlar!$B$1)</f>
        <v>46142</v>
      </c>
      <c r="Y417" s="42">
        <f ca="1">IF(Y409="","",Ayarlar!$B$1)</f>
        <v>46142</v>
      </c>
      <c r="Z417" s="43">
        <f ca="1">IF(Z409="","",Ayarlar!$B$1)</f>
        <v>46142</v>
      </c>
      <c r="AA417" s="41">
        <f ca="1">IF(AA409="","",Ayarlar!$B$1)</f>
        <v>46142</v>
      </c>
      <c r="AB417" s="42">
        <f ca="1">IF(AB409="","",Ayarlar!$B$1)</f>
        <v>46142</v>
      </c>
      <c r="AC417" s="42">
        <f ca="1">IF(AC409="","",Ayarlar!$B$1)</f>
        <v>46142</v>
      </c>
      <c r="AD417" s="42">
        <f ca="1">IF(AD409="","",Ayarlar!$B$1)</f>
        <v>46142</v>
      </c>
      <c r="AE417" s="42">
        <f ca="1">IF(AE409="","",Ayarlar!$B$1)</f>
        <v>46142</v>
      </c>
      <c r="AF417" s="42">
        <f ca="1">IF(AF409="","",Ayarlar!$B$1)</f>
        <v>46142</v>
      </c>
      <c r="AG417" s="42">
        <f ca="1">IF(AG409="","",Ayarlar!$B$1)</f>
        <v>46142</v>
      </c>
      <c r="AH417" s="42">
        <f ca="1">IF(AH409="","",Ayarlar!$B$1)</f>
        <v>46142</v>
      </c>
      <c r="AI417" s="42">
        <f ca="1">IF(AI409="","",Ayarlar!$B$1)</f>
        <v>46142</v>
      </c>
      <c r="AJ417" s="42">
        <f ca="1">IF(AJ409="","",Ayarlar!$B$1)</f>
        <v>46142</v>
      </c>
      <c r="AK417" s="42">
        <f ca="1">IF(AK409="","",Ayarlar!$B$1)</f>
        <v>46142</v>
      </c>
      <c r="AL417" s="42">
        <f ca="1">IF(AL409="","",Ayarlar!$B$1)</f>
        <v>46142</v>
      </c>
      <c r="AM417" s="51"/>
    </row>
    <row r="418" spans="1:39" ht="15" customHeight="1" x14ac:dyDescent="0.25">
      <c r="A418" s="254"/>
      <c r="B418" s="214"/>
      <c r="C418" s="214"/>
      <c r="D418" s="53" t="s">
        <v>11</v>
      </c>
      <c r="E418" s="41">
        <f t="shared" ref="E418:AL418" si="804">IF(E409="","",EOMONTH(E409,0))</f>
        <v>45016</v>
      </c>
      <c r="F418" s="42">
        <f t="shared" si="804"/>
        <v>45046</v>
      </c>
      <c r="G418" s="42">
        <f t="shared" si="804"/>
        <v>45077</v>
      </c>
      <c r="H418" s="42">
        <f t="shared" si="804"/>
        <v>45107</v>
      </c>
      <c r="I418" s="42">
        <f t="shared" si="804"/>
        <v>45138</v>
      </c>
      <c r="J418" s="42">
        <f t="shared" si="804"/>
        <v>45169</v>
      </c>
      <c r="K418" s="42">
        <f t="shared" si="804"/>
        <v>45199</v>
      </c>
      <c r="L418" s="42">
        <f t="shared" si="804"/>
        <v>45230</v>
      </c>
      <c r="M418" s="42">
        <f t="shared" si="804"/>
        <v>45260</v>
      </c>
      <c r="N418" s="43">
        <f t="shared" si="804"/>
        <v>45291</v>
      </c>
      <c r="O418" s="42">
        <f t="shared" si="804"/>
        <v>45322</v>
      </c>
      <c r="P418" s="42">
        <f t="shared" si="804"/>
        <v>45351</v>
      </c>
      <c r="Q418" s="42">
        <f t="shared" si="804"/>
        <v>45382</v>
      </c>
      <c r="R418" s="42">
        <f t="shared" si="804"/>
        <v>45412</v>
      </c>
      <c r="S418" s="42">
        <f t="shared" si="804"/>
        <v>45443</v>
      </c>
      <c r="T418" s="42">
        <f t="shared" si="804"/>
        <v>45473</v>
      </c>
      <c r="U418" s="42">
        <f t="shared" si="804"/>
        <v>45504</v>
      </c>
      <c r="V418" s="42">
        <f t="shared" si="804"/>
        <v>45535</v>
      </c>
      <c r="W418" s="42">
        <f t="shared" si="804"/>
        <v>45565</v>
      </c>
      <c r="X418" s="42">
        <f t="shared" si="804"/>
        <v>45596</v>
      </c>
      <c r="Y418" s="42">
        <f t="shared" si="804"/>
        <v>45626</v>
      </c>
      <c r="Z418" s="43">
        <f t="shared" si="804"/>
        <v>45657</v>
      </c>
      <c r="AA418" s="41">
        <f t="shared" si="804"/>
        <v>45688</v>
      </c>
      <c r="AB418" s="42">
        <f t="shared" si="804"/>
        <v>45716</v>
      </c>
      <c r="AC418" s="42">
        <f t="shared" si="804"/>
        <v>45747</v>
      </c>
      <c r="AD418" s="42">
        <f t="shared" si="804"/>
        <v>45777</v>
      </c>
      <c r="AE418" s="42">
        <f t="shared" si="804"/>
        <v>45808</v>
      </c>
      <c r="AF418" s="42">
        <f t="shared" si="804"/>
        <v>45838</v>
      </c>
      <c r="AG418" s="42">
        <f t="shared" si="804"/>
        <v>45869</v>
      </c>
      <c r="AH418" s="42">
        <f t="shared" si="804"/>
        <v>45900</v>
      </c>
      <c r="AI418" s="42">
        <f t="shared" si="804"/>
        <v>45930</v>
      </c>
      <c r="AJ418" s="42">
        <f t="shared" si="804"/>
        <v>45961</v>
      </c>
      <c r="AK418" s="42">
        <f t="shared" si="804"/>
        <v>45991</v>
      </c>
      <c r="AL418" s="42">
        <f t="shared" si="804"/>
        <v>46022</v>
      </c>
      <c r="AM418" s="51"/>
    </row>
    <row r="419" spans="1:39" ht="15" customHeight="1" x14ac:dyDescent="0.25">
      <c r="A419" s="254"/>
      <c r="B419" s="214"/>
      <c r="C419" s="214"/>
      <c r="D419" s="53" t="s">
        <v>12</v>
      </c>
      <c r="E419" s="44">
        <f t="shared" ref="E419:AL419" ca="1" si="805">IF(E417="","",MAX(0,MIN(E417,DATE(2024,6,1)) - E418))</f>
        <v>428</v>
      </c>
      <c r="F419">
        <f t="shared" ca="1" si="805"/>
        <v>398</v>
      </c>
      <c r="G419">
        <f t="shared" ca="1" si="805"/>
        <v>367</v>
      </c>
      <c r="H419">
        <f t="shared" ca="1" si="805"/>
        <v>337</v>
      </c>
      <c r="I419">
        <f t="shared" ca="1" si="805"/>
        <v>306</v>
      </c>
      <c r="J419">
        <f t="shared" ca="1" si="805"/>
        <v>275</v>
      </c>
      <c r="K419">
        <f t="shared" ca="1" si="805"/>
        <v>245</v>
      </c>
      <c r="L419">
        <f t="shared" ca="1" si="805"/>
        <v>214</v>
      </c>
      <c r="M419">
        <f t="shared" ca="1" si="805"/>
        <v>184</v>
      </c>
      <c r="N419" s="45">
        <f t="shared" ca="1" si="805"/>
        <v>153</v>
      </c>
      <c r="O419">
        <f t="shared" ca="1" si="805"/>
        <v>122</v>
      </c>
      <c r="P419">
        <f t="shared" ca="1" si="805"/>
        <v>93</v>
      </c>
      <c r="Q419">
        <f t="shared" ca="1" si="805"/>
        <v>62</v>
      </c>
      <c r="R419">
        <f t="shared" ca="1" si="805"/>
        <v>32</v>
      </c>
      <c r="S419">
        <f t="shared" ca="1" si="805"/>
        <v>1</v>
      </c>
      <c r="T419">
        <f t="shared" ca="1" si="805"/>
        <v>0</v>
      </c>
      <c r="U419">
        <f t="shared" ca="1" si="805"/>
        <v>0</v>
      </c>
      <c r="V419">
        <f t="shared" ca="1" si="805"/>
        <v>0</v>
      </c>
      <c r="W419">
        <f t="shared" ca="1" si="805"/>
        <v>0</v>
      </c>
      <c r="X419">
        <f t="shared" ca="1" si="805"/>
        <v>0</v>
      </c>
      <c r="Y419">
        <f t="shared" ca="1" si="805"/>
        <v>0</v>
      </c>
      <c r="Z419" s="45">
        <f t="shared" ca="1" si="805"/>
        <v>0</v>
      </c>
      <c r="AA419" s="44">
        <f t="shared" ca="1" si="805"/>
        <v>0</v>
      </c>
      <c r="AB419">
        <f t="shared" ca="1" si="805"/>
        <v>0</v>
      </c>
      <c r="AC419">
        <f t="shared" ca="1" si="805"/>
        <v>0</v>
      </c>
      <c r="AD419">
        <f t="shared" ca="1" si="805"/>
        <v>0</v>
      </c>
      <c r="AE419">
        <f t="shared" ca="1" si="805"/>
        <v>0</v>
      </c>
      <c r="AF419">
        <f t="shared" ca="1" si="805"/>
        <v>0</v>
      </c>
      <c r="AG419">
        <f t="shared" ca="1" si="805"/>
        <v>0</v>
      </c>
      <c r="AH419">
        <f t="shared" ca="1" si="805"/>
        <v>0</v>
      </c>
      <c r="AI419">
        <f t="shared" ca="1" si="805"/>
        <v>0</v>
      </c>
      <c r="AJ419">
        <f t="shared" ca="1" si="805"/>
        <v>0</v>
      </c>
      <c r="AK419">
        <f t="shared" ca="1" si="805"/>
        <v>0</v>
      </c>
      <c r="AL419">
        <f t="shared" ca="1" si="805"/>
        <v>0</v>
      </c>
      <c r="AM419" s="51"/>
    </row>
    <row r="420" spans="1:39" ht="15" customHeight="1" x14ac:dyDescent="0.25">
      <c r="A420" s="254"/>
      <c r="B420" s="214"/>
      <c r="C420" s="214"/>
      <c r="D420" s="53" t="s">
        <v>13</v>
      </c>
      <c r="E420" s="44">
        <f t="shared" ref="E420:AL420" ca="1" si="806">IF(E417="","",MAX(0,E417 - MAX(E418,DATE(2024,6,1))))</f>
        <v>698</v>
      </c>
      <c r="F420">
        <f t="shared" ca="1" si="806"/>
        <v>698</v>
      </c>
      <c r="G420">
        <f t="shared" ca="1" si="806"/>
        <v>698</v>
      </c>
      <c r="H420">
        <f t="shared" ca="1" si="806"/>
        <v>698</v>
      </c>
      <c r="I420">
        <f t="shared" ca="1" si="806"/>
        <v>698</v>
      </c>
      <c r="J420">
        <f t="shared" ca="1" si="806"/>
        <v>698</v>
      </c>
      <c r="K420">
        <f t="shared" ca="1" si="806"/>
        <v>698</v>
      </c>
      <c r="L420">
        <f t="shared" ca="1" si="806"/>
        <v>698</v>
      </c>
      <c r="M420">
        <f t="shared" ca="1" si="806"/>
        <v>698</v>
      </c>
      <c r="N420" s="45">
        <f t="shared" ca="1" si="806"/>
        <v>698</v>
      </c>
      <c r="O420">
        <f t="shared" ca="1" si="806"/>
        <v>698</v>
      </c>
      <c r="P420">
        <f t="shared" ca="1" si="806"/>
        <v>698</v>
      </c>
      <c r="Q420">
        <f t="shared" ca="1" si="806"/>
        <v>698</v>
      </c>
      <c r="R420">
        <f t="shared" ca="1" si="806"/>
        <v>698</v>
      </c>
      <c r="S420">
        <f t="shared" ca="1" si="806"/>
        <v>698</v>
      </c>
      <c r="T420">
        <f t="shared" ca="1" si="806"/>
        <v>669</v>
      </c>
      <c r="U420">
        <f t="shared" ca="1" si="806"/>
        <v>638</v>
      </c>
      <c r="V420">
        <f t="shared" ca="1" si="806"/>
        <v>607</v>
      </c>
      <c r="W420">
        <f t="shared" ca="1" si="806"/>
        <v>577</v>
      </c>
      <c r="X420">
        <f t="shared" ca="1" si="806"/>
        <v>546</v>
      </c>
      <c r="Y420">
        <f t="shared" ca="1" si="806"/>
        <v>516</v>
      </c>
      <c r="Z420" s="45">
        <f t="shared" ca="1" si="806"/>
        <v>485</v>
      </c>
      <c r="AA420" s="44">
        <f t="shared" ca="1" si="806"/>
        <v>454</v>
      </c>
      <c r="AB420">
        <f t="shared" ca="1" si="806"/>
        <v>426</v>
      </c>
      <c r="AC420">
        <f t="shared" ca="1" si="806"/>
        <v>395</v>
      </c>
      <c r="AD420">
        <f t="shared" ca="1" si="806"/>
        <v>365</v>
      </c>
      <c r="AE420">
        <f t="shared" ca="1" si="806"/>
        <v>334</v>
      </c>
      <c r="AF420">
        <f t="shared" ca="1" si="806"/>
        <v>304</v>
      </c>
      <c r="AG420">
        <f t="shared" ca="1" si="806"/>
        <v>273</v>
      </c>
      <c r="AH420">
        <f t="shared" ca="1" si="806"/>
        <v>242</v>
      </c>
      <c r="AI420">
        <f t="shared" ca="1" si="806"/>
        <v>212</v>
      </c>
      <c r="AJ420">
        <f t="shared" ca="1" si="806"/>
        <v>181</v>
      </c>
      <c r="AK420">
        <f t="shared" ca="1" si="806"/>
        <v>151</v>
      </c>
      <c r="AL420">
        <f t="shared" ca="1" si="806"/>
        <v>120</v>
      </c>
      <c r="AM420" s="51"/>
    </row>
    <row r="421" spans="1:39" ht="15" customHeight="1" x14ac:dyDescent="0.25">
      <c r="A421" s="254"/>
      <c r="B421" s="214"/>
      <c r="C421" s="214"/>
      <c r="D421" s="53" t="s">
        <v>14</v>
      </c>
      <c r="E421" s="46">
        <f t="shared" ref="E421:AL421" ca="1" si="807">IF(E417="","",0.09*E419/365+0.24*E420/365)</f>
        <v>0.56449315068493144</v>
      </c>
      <c r="F421" s="47">
        <f t="shared" ca="1" si="807"/>
        <v>0.55709589041095886</v>
      </c>
      <c r="G421" s="47">
        <f t="shared" ca="1" si="807"/>
        <v>0.54945205479452053</v>
      </c>
      <c r="H421" s="47">
        <f t="shared" ca="1" si="807"/>
        <v>0.54205479452054794</v>
      </c>
      <c r="I421" s="47">
        <f t="shared" ca="1" si="807"/>
        <v>0.5344109589041095</v>
      </c>
      <c r="J421" s="47">
        <f t="shared" ca="1" si="807"/>
        <v>0.52676712328767117</v>
      </c>
      <c r="K421" s="47">
        <f t="shared" ca="1" si="807"/>
        <v>0.51936986301369858</v>
      </c>
      <c r="L421" s="47">
        <f t="shared" ca="1" si="807"/>
        <v>0.51172602739726025</v>
      </c>
      <c r="M421" s="47">
        <f t="shared" ca="1" si="807"/>
        <v>0.50432876712328767</v>
      </c>
      <c r="N421" s="48">
        <f t="shared" ca="1" si="807"/>
        <v>0.49668493150684928</v>
      </c>
      <c r="O421" s="47">
        <f t="shared" ca="1" si="807"/>
        <v>0.48904109589041095</v>
      </c>
      <c r="P421" s="47">
        <f t="shared" ca="1" si="807"/>
        <v>0.48189041095890406</v>
      </c>
      <c r="Q421" s="47">
        <f t="shared" ca="1" si="807"/>
        <v>0.47424657534246573</v>
      </c>
      <c r="R421" s="47">
        <f t="shared" ca="1" si="807"/>
        <v>0.46684931506849314</v>
      </c>
      <c r="S421" s="47">
        <f t="shared" ca="1" si="807"/>
        <v>0.45920547945205475</v>
      </c>
      <c r="T421" s="47">
        <f t="shared" ca="1" si="807"/>
        <v>0.43989041095890413</v>
      </c>
      <c r="U421" s="47">
        <f t="shared" ca="1" si="807"/>
        <v>0.41950684931506849</v>
      </c>
      <c r="V421" s="47">
        <f t="shared" ca="1" si="807"/>
        <v>0.3991232876712329</v>
      </c>
      <c r="W421" s="47">
        <f t="shared" ca="1" si="807"/>
        <v>0.37939726027397258</v>
      </c>
      <c r="X421" s="47">
        <f t="shared" ca="1" si="807"/>
        <v>0.35901369863013699</v>
      </c>
      <c r="Y421" s="47">
        <f t="shared" ca="1" si="807"/>
        <v>0.33928767123287668</v>
      </c>
      <c r="Z421" s="48">
        <f t="shared" ca="1" si="807"/>
        <v>0.31890410958904108</v>
      </c>
      <c r="AA421" s="46">
        <f t="shared" ca="1" si="807"/>
        <v>0.29852054794520544</v>
      </c>
      <c r="AB421" s="47">
        <f t="shared" ca="1" si="807"/>
        <v>0.2801095890410959</v>
      </c>
      <c r="AC421" s="47">
        <f t="shared" ca="1" si="807"/>
        <v>0.25972602739726025</v>
      </c>
      <c r="AD421" s="47">
        <f t="shared" ca="1" si="807"/>
        <v>0.24</v>
      </c>
      <c r="AE421" s="47">
        <f t="shared" ca="1" si="807"/>
        <v>0.21961643835616437</v>
      </c>
      <c r="AF421" s="47">
        <f t="shared" ca="1" si="807"/>
        <v>0.19989041095890409</v>
      </c>
      <c r="AG421" s="47">
        <f t="shared" ca="1" si="807"/>
        <v>0.1795068493150685</v>
      </c>
      <c r="AH421" s="47">
        <f t="shared" ca="1" si="807"/>
        <v>0.15912328767123288</v>
      </c>
      <c r="AI421" s="47">
        <f t="shared" ca="1" si="807"/>
        <v>0.13939726027397259</v>
      </c>
      <c r="AJ421" s="47">
        <f t="shared" ca="1" si="807"/>
        <v>0.11901369863013699</v>
      </c>
      <c r="AK421" s="47">
        <f t="shared" ca="1" si="807"/>
        <v>9.9287671232876712E-2</v>
      </c>
      <c r="AL421" s="47">
        <f t="shared" ca="1" si="807"/>
        <v>7.8904109589041094E-2</v>
      </c>
      <c r="AM421" s="51"/>
    </row>
    <row r="422" spans="1:39" ht="15" customHeight="1" x14ac:dyDescent="0.25">
      <c r="A422" s="254"/>
      <c r="B422" s="214"/>
      <c r="C422" s="214"/>
      <c r="D422" s="53" t="s">
        <v>21</v>
      </c>
      <c r="E422" s="38">
        <f ca="1">IF(E$416="","",E416*E421)</f>
        <v>0</v>
      </c>
      <c r="F422" s="38">
        <f t="shared" ref="F422:AL422" ca="1" si="808">IF(F$416="","",F416*F421)</f>
        <v>0</v>
      </c>
      <c r="G422" s="38">
        <f t="shared" ca="1" si="808"/>
        <v>0</v>
      </c>
      <c r="H422" s="38">
        <f t="shared" ca="1" si="808"/>
        <v>0</v>
      </c>
      <c r="I422" s="38">
        <f t="shared" ca="1" si="808"/>
        <v>0</v>
      </c>
      <c r="J422" s="38">
        <f t="shared" ca="1" si="808"/>
        <v>0</v>
      </c>
      <c r="K422" s="38">
        <f t="shared" ca="1" si="808"/>
        <v>0</v>
      </c>
      <c r="L422" s="38">
        <f t="shared" ca="1" si="808"/>
        <v>0</v>
      </c>
      <c r="M422" s="38">
        <f t="shared" ca="1" si="808"/>
        <v>0</v>
      </c>
      <c r="N422" s="38">
        <f t="shared" ca="1" si="808"/>
        <v>0</v>
      </c>
      <c r="O422" s="38">
        <f t="shared" ca="1" si="808"/>
        <v>0</v>
      </c>
      <c r="P422" s="38">
        <f t="shared" ca="1" si="808"/>
        <v>0</v>
      </c>
      <c r="Q422" s="38">
        <f t="shared" ca="1" si="808"/>
        <v>0</v>
      </c>
      <c r="R422" s="38">
        <f t="shared" ca="1" si="808"/>
        <v>0</v>
      </c>
      <c r="S422" s="38">
        <f t="shared" ca="1" si="808"/>
        <v>0</v>
      </c>
      <c r="T422" s="38">
        <f t="shared" ca="1" si="808"/>
        <v>0</v>
      </c>
      <c r="U422" s="38">
        <f t="shared" ca="1" si="808"/>
        <v>0</v>
      </c>
      <c r="V422" s="38">
        <f t="shared" ca="1" si="808"/>
        <v>0</v>
      </c>
      <c r="W422" s="38">
        <f t="shared" ca="1" si="808"/>
        <v>0</v>
      </c>
      <c r="X422" s="38">
        <f t="shared" ca="1" si="808"/>
        <v>0</v>
      </c>
      <c r="Y422" s="38">
        <f t="shared" ca="1" si="808"/>
        <v>0</v>
      </c>
      <c r="Z422" s="38">
        <f t="shared" ca="1" si="808"/>
        <v>0</v>
      </c>
      <c r="AA422" s="38">
        <f t="shared" ca="1" si="808"/>
        <v>0</v>
      </c>
      <c r="AB422" s="38">
        <f t="shared" ca="1" si="808"/>
        <v>0</v>
      </c>
      <c r="AC422" s="38">
        <f t="shared" ca="1" si="808"/>
        <v>0</v>
      </c>
      <c r="AD422" s="38">
        <f t="shared" ca="1" si="808"/>
        <v>0</v>
      </c>
      <c r="AE422" s="38">
        <f t="shared" ca="1" si="808"/>
        <v>0</v>
      </c>
      <c r="AF422" s="38">
        <f t="shared" ca="1" si="808"/>
        <v>0</v>
      </c>
      <c r="AG422" s="38">
        <f t="shared" ca="1" si="808"/>
        <v>0</v>
      </c>
      <c r="AH422" s="38">
        <f t="shared" ca="1" si="808"/>
        <v>0</v>
      </c>
      <c r="AI422" s="38">
        <f t="shared" ca="1" si="808"/>
        <v>0</v>
      </c>
      <c r="AJ422" s="38">
        <f t="shared" ca="1" si="808"/>
        <v>0</v>
      </c>
      <c r="AK422" s="38">
        <f t="shared" ca="1" si="808"/>
        <v>0</v>
      </c>
      <c r="AL422" s="38">
        <f t="shared" ca="1" si="808"/>
        <v>0</v>
      </c>
      <c r="AM422" s="51"/>
    </row>
    <row r="423" spans="1:39" ht="15" customHeight="1" x14ac:dyDescent="0.25">
      <c r="A423" s="254"/>
      <c r="B423" s="214"/>
      <c r="C423" s="214"/>
      <c r="D423" s="53" t="s">
        <v>15</v>
      </c>
      <c r="E423" s="38">
        <f ca="1">IF(E412="","",E412+E422)</f>
        <v>0</v>
      </c>
      <c r="F423" s="39">
        <f ca="1">IF(F412="","",F412+F422)</f>
        <v>0</v>
      </c>
      <c r="G423" s="39">
        <f ca="1">IF(G412="","",G412+G422)</f>
        <v>0</v>
      </c>
      <c r="H423" s="39">
        <f t="shared" ref="H423" ca="1" si="809">IF(H412="","",H412+H422)</f>
        <v>0</v>
      </c>
      <c r="I423" s="39">
        <f t="shared" ref="I423" ca="1" si="810">IF(I412="","",I412+I422)</f>
        <v>0</v>
      </c>
      <c r="J423" s="39">
        <f t="shared" ref="J423" ca="1" si="811">IF(J412="","",J412+J422)</f>
        <v>0</v>
      </c>
      <c r="K423" s="39">
        <f t="shared" ref="K423" ca="1" si="812">IF(K412="","",K412+K422)</f>
        <v>0</v>
      </c>
      <c r="L423" s="39">
        <f t="shared" ref="L423" ca="1" si="813">IF(L412="","",L412+L422)</f>
        <v>0</v>
      </c>
      <c r="M423" s="39">
        <f t="shared" ref="M423" ca="1" si="814">IF(M412="","",M412+M422)</f>
        <v>0</v>
      </c>
      <c r="N423" s="40">
        <f t="shared" ref="N423" ca="1" si="815">IF(N412="","",N412+N422)</f>
        <v>0</v>
      </c>
      <c r="O423" s="39">
        <f t="shared" ref="O423" ca="1" si="816">IF(O412="","",O412+O422)</f>
        <v>0</v>
      </c>
      <c r="P423" s="39">
        <f t="shared" ref="P423" ca="1" si="817">IF(P412="","",P412+P422)</f>
        <v>0</v>
      </c>
      <c r="Q423" s="39">
        <f t="shared" ref="Q423" ca="1" si="818">IF(Q412="","",Q412+Q422)</f>
        <v>0</v>
      </c>
      <c r="R423" s="39">
        <f t="shared" ref="R423" ca="1" si="819">IF(R412="","",R412+R422)</f>
        <v>0</v>
      </c>
      <c r="S423" s="39">
        <f t="shared" ref="S423" ca="1" si="820">IF(S412="","",S412+S422)</f>
        <v>0</v>
      </c>
      <c r="T423" s="39">
        <f t="shared" ref="T423" ca="1" si="821">IF(T412="","",T412+T422)</f>
        <v>0</v>
      </c>
      <c r="U423" s="39">
        <f t="shared" ref="U423" ca="1" si="822">IF(U412="","",U412+U422)</f>
        <v>0</v>
      </c>
      <c r="V423" s="39">
        <f t="shared" ref="V423" ca="1" si="823">IF(V412="","",V412+V422)</f>
        <v>0</v>
      </c>
      <c r="W423" s="39">
        <f t="shared" ref="W423" ca="1" si="824">IF(W412="","",W412+W422)</f>
        <v>0</v>
      </c>
      <c r="X423" s="39">
        <f t="shared" ref="X423" ca="1" si="825">IF(X412="","",X412+X422)</f>
        <v>0</v>
      </c>
      <c r="Y423" s="39">
        <f t="shared" ref="Y423" ca="1" si="826">IF(Y412="","",Y412+Y422)</f>
        <v>0</v>
      </c>
      <c r="Z423" s="40">
        <f t="shared" ref="Z423" ca="1" si="827">IF(Z412="","",Z412+Z422)</f>
        <v>0</v>
      </c>
      <c r="AA423" s="38">
        <f t="shared" ref="AA423" ca="1" si="828">IF(AA412="","",AA412+AA422)</f>
        <v>0</v>
      </c>
      <c r="AB423" s="39">
        <f t="shared" ref="AB423" ca="1" si="829">IF(AB412="","",AB412+AB422)</f>
        <v>0</v>
      </c>
      <c r="AC423" s="39">
        <f t="shared" ref="AC423" ca="1" si="830">IF(AC412="","",AC412+AC422)</f>
        <v>0</v>
      </c>
      <c r="AD423" s="39">
        <f t="shared" ref="AD423" ca="1" si="831">IF(AD412="","",AD412+AD422)</f>
        <v>0</v>
      </c>
      <c r="AE423" s="39">
        <f t="shared" ref="AE423" ca="1" si="832">IF(AE412="","",AE412+AE422)</f>
        <v>0</v>
      </c>
      <c r="AF423" s="39">
        <f t="shared" ref="AF423" ca="1" si="833">IF(AF412="","",AF412+AF422)</f>
        <v>0</v>
      </c>
      <c r="AG423" s="39">
        <f t="shared" ref="AG423" ca="1" si="834">IF(AG412="","",AG412+AG422)</f>
        <v>0</v>
      </c>
      <c r="AH423" s="39">
        <f t="shared" ref="AH423" ca="1" si="835">IF(AH412="","",AH412+AH422)</f>
        <v>0</v>
      </c>
      <c r="AI423" s="39">
        <f t="shared" ref="AI423" ca="1" si="836">IF(AI412="","",AI412+AI422)</f>
        <v>0</v>
      </c>
      <c r="AJ423" s="39">
        <f t="shared" ref="AJ423" ca="1" si="837">IF(AJ412="","",AJ412+AJ422)</f>
        <v>0</v>
      </c>
      <c r="AK423" s="39">
        <f t="shared" ref="AK423" ca="1" si="838">IF(AK412="","",AK412+AK422)</f>
        <v>0</v>
      </c>
      <c r="AL423" s="39">
        <f t="shared" ref="AL423" ca="1" si="839">IF(AL412="","",AL412+AL422)</f>
        <v>0</v>
      </c>
      <c r="AM423" s="51"/>
    </row>
    <row r="424" spans="1:39" ht="15" customHeight="1" x14ac:dyDescent="0.25">
      <c r="A424" s="254"/>
      <c r="B424" s="214"/>
      <c r="C424" s="214"/>
      <c r="D424" s="53" t="s">
        <v>16</v>
      </c>
      <c r="E424" s="44">
        <f t="shared" ref="E424:AL424" ca="1" si="840">IF(E416="","",E416+E422)</f>
        <v>0</v>
      </c>
      <c r="F424">
        <f t="shared" ca="1" si="840"/>
        <v>0</v>
      </c>
      <c r="G424">
        <f t="shared" ca="1" si="840"/>
        <v>0</v>
      </c>
      <c r="H424">
        <f t="shared" ca="1" si="840"/>
        <v>0</v>
      </c>
      <c r="I424">
        <f t="shared" ca="1" si="840"/>
        <v>0</v>
      </c>
      <c r="J424">
        <f t="shared" ca="1" si="840"/>
        <v>0</v>
      </c>
      <c r="K424">
        <f t="shared" ca="1" si="840"/>
        <v>0</v>
      </c>
      <c r="L424">
        <f t="shared" ca="1" si="840"/>
        <v>0</v>
      </c>
      <c r="M424">
        <f t="shared" ca="1" si="840"/>
        <v>0</v>
      </c>
      <c r="N424" s="45">
        <f t="shared" ca="1" si="840"/>
        <v>0</v>
      </c>
      <c r="O424">
        <f t="shared" ca="1" si="840"/>
        <v>0</v>
      </c>
      <c r="P424">
        <f t="shared" ca="1" si="840"/>
        <v>0</v>
      </c>
      <c r="Q424">
        <f t="shared" ca="1" si="840"/>
        <v>0</v>
      </c>
      <c r="R424">
        <f t="shared" ca="1" si="840"/>
        <v>0</v>
      </c>
      <c r="S424">
        <f t="shared" ca="1" si="840"/>
        <v>0</v>
      </c>
      <c r="T424">
        <f t="shared" ca="1" si="840"/>
        <v>0</v>
      </c>
      <c r="U424">
        <f t="shared" ca="1" si="840"/>
        <v>0</v>
      </c>
      <c r="V424">
        <f t="shared" ca="1" si="840"/>
        <v>0</v>
      </c>
      <c r="W424">
        <f t="shared" ca="1" si="840"/>
        <v>0</v>
      </c>
      <c r="X424">
        <f t="shared" ca="1" si="840"/>
        <v>0</v>
      </c>
      <c r="Y424">
        <f t="shared" ca="1" si="840"/>
        <v>0</v>
      </c>
      <c r="Z424" s="45">
        <f t="shared" ca="1" si="840"/>
        <v>0</v>
      </c>
      <c r="AA424" s="44">
        <f t="shared" ca="1" si="840"/>
        <v>0</v>
      </c>
      <c r="AB424">
        <f t="shared" ca="1" si="840"/>
        <v>0</v>
      </c>
      <c r="AC424">
        <f t="shared" ca="1" si="840"/>
        <v>0</v>
      </c>
      <c r="AD424">
        <f t="shared" ca="1" si="840"/>
        <v>0</v>
      </c>
      <c r="AE424">
        <f t="shared" ca="1" si="840"/>
        <v>0</v>
      </c>
      <c r="AF424">
        <f t="shared" ca="1" si="840"/>
        <v>0</v>
      </c>
      <c r="AG424">
        <f t="shared" ca="1" si="840"/>
        <v>0</v>
      </c>
      <c r="AH424">
        <f t="shared" ca="1" si="840"/>
        <v>0</v>
      </c>
      <c r="AI424">
        <f t="shared" ca="1" si="840"/>
        <v>0</v>
      </c>
      <c r="AJ424">
        <f t="shared" ca="1" si="840"/>
        <v>0</v>
      </c>
      <c r="AK424">
        <f t="shared" ca="1" si="840"/>
        <v>0</v>
      </c>
      <c r="AL424">
        <f t="shared" ca="1" si="840"/>
        <v>0</v>
      </c>
      <c r="AM424" s="51"/>
    </row>
    <row r="425" spans="1:39" ht="15.75" customHeight="1" x14ac:dyDescent="0.25">
      <c r="A425" s="254"/>
      <c r="B425" s="214"/>
      <c r="C425" s="214"/>
      <c r="D425" s="50" t="s">
        <v>8</v>
      </c>
      <c r="E425" s="244">
        <f>SUMIFS(Katsayilar!$C$2:$C$50,Katsayilar!$A$2:$A$50,"&lt;="&amp;DATE(YEAR(E409),MONTH(E409),1),Katsayilar!$B$2:$B$50,"&gt;="&amp;DATE(YEAR(E409),MONTH(E409),1))</f>
        <v>0.43368400000000001</v>
      </c>
      <c r="F425" s="238"/>
      <c r="G425" s="238"/>
      <c r="H425" s="230"/>
      <c r="I425" s="231">
        <f>SUMIFS(Katsayilar!$C$2:$C$50,Katsayilar!$A$2:$A$50,"&lt;="&amp;DATE(YEAR(I409),MONTH(I409),1),Katsayilar!$B$2:$B$50,"&gt;="&amp;DATE(YEAR(I409),MONTH(I409),1))</f>
        <v>0.50979600000000003</v>
      </c>
      <c r="J425" s="238"/>
      <c r="K425" s="238"/>
      <c r="L425" s="238"/>
      <c r="M425" s="238"/>
      <c r="N425" s="239"/>
      <c r="O425" s="244">
        <f>SUMIFS(Katsayilar!$C$2:$C$50,Katsayilar!$A$2:$A$50,"&lt;="&amp;DATE(YEAR(O409),MONTH(O409),1),Katsayilar!$B$2:$B$50,"&gt;="&amp;DATE(YEAR(O409),MONTH(O409),1))</f>
        <v>0.76087099999999996</v>
      </c>
      <c r="P425" s="238"/>
      <c r="Q425" s="238"/>
      <c r="R425" s="238"/>
      <c r="S425" s="238"/>
      <c r="T425" s="230"/>
      <c r="U425" s="231">
        <f>SUMIFS(Katsayilar!$C$2:$C$50,Katsayilar!$A$2:$A$50,"&lt;="&amp;DATE(YEAR(U409),MONTH(U409),1),Katsayilar!$B$2:$B$50,"&gt;="&amp;DATE(YEAR(U409),MONTH(U409),1))</f>
        <v>0.90779600000000005</v>
      </c>
      <c r="V425" s="238"/>
      <c r="W425" s="238"/>
      <c r="X425" s="238"/>
      <c r="Y425" s="238"/>
      <c r="Z425" s="239"/>
      <c r="AA425" s="244">
        <f>SUMIFS(Katsayilar!$C$2:$C$50,Katsayilar!$A$2:$A$50,"&lt;="&amp;DATE(YEAR(AA409),MONTH(AA409),1),Katsayilar!$B$2:$B$50,"&gt;="&amp;DATE(YEAR(AA409),MONTH(AA409),1))</f>
        <v>1.012556</v>
      </c>
      <c r="AB425" s="238"/>
      <c r="AC425" s="238"/>
      <c r="AD425" s="238"/>
      <c r="AE425" s="238"/>
      <c r="AF425" s="230"/>
      <c r="AG425" s="231">
        <f>SUMIFS(Katsayilar!$C$2:$C$50,Katsayilar!$A$2:$A$50,"&lt;="&amp;DATE(YEAR(AG409),MONTH(AG409),1),Katsayilar!$B$2:$B$50,"&gt;="&amp;DATE(YEAR(AG409),MONTH(AG409),1))</f>
        <v>1.1702109999999999</v>
      </c>
      <c r="AH425" s="238"/>
      <c r="AI425" s="238"/>
      <c r="AJ425" s="238"/>
      <c r="AK425" s="238"/>
      <c r="AL425" s="239"/>
      <c r="AM425" s="51"/>
    </row>
    <row r="426" spans="1:39" ht="15.75" customHeight="1" x14ac:dyDescent="0.25">
      <c r="A426" s="254"/>
      <c r="B426" s="214"/>
      <c r="C426" s="214"/>
      <c r="D426" s="50" t="s">
        <v>17</v>
      </c>
      <c r="E426" s="240">
        <f>SUM(E412:H412)</f>
        <v>0</v>
      </c>
      <c r="F426" s="241"/>
      <c r="G426" s="241"/>
      <c r="H426" s="223"/>
      <c r="I426" s="242">
        <f>SUM(I412:N412)</f>
        <v>0</v>
      </c>
      <c r="J426" s="241"/>
      <c r="K426" s="241"/>
      <c r="L426" s="241"/>
      <c r="M426" s="241"/>
      <c r="N426" s="243"/>
      <c r="O426" s="240">
        <f t="shared" ref="O426:O430" si="841">SUM(O412:T412)</f>
        <v>0</v>
      </c>
      <c r="P426" s="241"/>
      <c r="Q426" s="241"/>
      <c r="R426" s="241"/>
      <c r="S426" s="241"/>
      <c r="T426" s="223"/>
      <c r="U426" s="242">
        <f t="shared" ref="U426:U430" si="842">SUM(U412:Z412)</f>
        <v>0</v>
      </c>
      <c r="V426" s="241"/>
      <c r="W426" s="241"/>
      <c r="X426" s="241"/>
      <c r="Y426" s="241"/>
      <c r="Z426" s="243"/>
      <c r="AA426" s="240">
        <f t="shared" ref="AA426:AA430" si="843">SUM(AA412:AF412)</f>
        <v>0</v>
      </c>
      <c r="AB426" s="241"/>
      <c r="AC426" s="241"/>
      <c r="AD426" s="241"/>
      <c r="AE426" s="241"/>
      <c r="AF426" s="223"/>
      <c r="AG426" s="242">
        <f t="shared" ref="AG426:AG430" si="844">SUM(AG412:AL412)</f>
        <v>0</v>
      </c>
      <c r="AH426" s="241"/>
      <c r="AI426" s="241"/>
      <c r="AJ426" s="241"/>
      <c r="AK426" s="241"/>
      <c r="AL426" s="243"/>
      <c r="AM426" s="49">
        <f>SUM(E426:AL426)</f>
        <v>0</v>
      </c>
    </row>
    <row r="427" spans="1:39" ht="15.75" customHeight="1" x14ac:dyDescent="0.25">
      <c r="A427" s="254"/>
      <c r="B427" s="214"/>
      <c r="C427" s="214"/>
      <c r="D427" s="50" t="s">
        <v>51</v>
      </c>
      <c r="E427" s="240">
        <f>SUM(E413:H413)</f>
        <v>0</v>
      </c>
      <c r="F427" s="241"/>
      <c r="G427" s="241"/>
      <c r="H427" s="223"/>
      <c r="I427" s="242">
        <f t="shared" ref="I427:I430" si="845">SUM(I413:N413)</f>
        <v>0</v>
      </c>
      <c r="J427" s="241"/>
      <c r="K427" s="241"/>
      <c r="L427" s="241"/>
      <c r="M427" s="241"/>
      <c r="N427" s="243"/>
      <c r="O427" s="240">
        <f t="shared" si="841"/>
        <v>0</v>
      </c>
      <c r="P427" s="241"/>
      <c r="Q427" s="241"/>
      <c r="R427" s="241"/>
      <c r="S427" s="241"/>
      <c r="T427" s="223"/>
      <c r="U427" s="242">
        <f t="shared" si="842"/>
        <v>0</v>
      </c>
      <c r="V427" s="241"/>
      <c r="W427" s="241"/>
      <c r="X427" s="241"/>
      <c r="Y427" s="241"/>
      <c r="Z427" s="243"/>
      <c r="AA427" s="240">
        <f t="shared" si="843"/>
        <v>0</v>
      </c>
      <c r="AB427" s="241"/>
      <c r="AC427" s="241"/>
      <c r="AD427" s="241"/>
      <c r="AE427" s="241"/>
      <c r="AF427" s="223"/>
      <c r="AG427" s="242">
        <f t="shared" si="844"/>
        <v>0</v>
      </c>
      <c r="AH427" s="241"/>
      <c r="AI427" s="241"/>
      <c r="AJ427" s="241"/>
      <c r="AK427" s="241"/>
      <c r="AL427" s="243"/>
      <c r="AM427" s="49">
        <f t="shared" ref="AM427:AM433" si="846">SUM(E427:AL427)</f>
        <v>0</v>
      </c>
    </row>
    <row r="428" spans="1:39" ht="15.75" customHeight="1" x14ac:dyDescent="0.25">
      <c r="A428" s="254"/>
      <c r="B428" s="214"/>
      <c r="C428" s="214"/>
      <c r="D428" s="50" t="s">
        <v>18</v>
      </c>
      <c r="E428" s="240">
        <f t="shared" ref="E428:E430" si="847">SUM(E414:H414)</f>
        <v>0</v>
      </c>
      <c r="F428" s="241"/>
      <c r="G428" s="241"/>
      <c r="H428" s="223"/>
      <c r="I428" s="242">
        <f t="shared" si="845"/>
        <v>0</v>
      </c>
      <c r="J428" s="241"/>
      <c r="K428" s="241"/>
      <c r="L428" s="241"/>
      <c r="M428" s="241"/>
      <c r="N428" s="243"/>
      <c r="O428" s="240">
        <f t="shared" si="841"/>
        <v>0</v>
      </c>
      <c r="P428" s="241"/>
      <c r="Q428" s="241"/>
      <c r="R428" s="241"/>
      <c r="S428" s="241"/>
      <c r="T428" s="223"/>
      <c r="U428" s="242">
        <f t="shared" si="842"/>
        <v>0</v>
      </c>
      <c r="V428" s="241"/>
      <c r="W428" s="241"/>
      <c r="X428" s="241"/>
      <c r="Y428" s="241"/>
      <c r="Z428" s="243"/>
      <c r="AA428" s="240">
        <f t="shared" si="843"/>
        <v>0</v>
      </c>
      <c r="AB428" s="241"/>
      <c r="AC428" s="241"/>
      <c r="AD428" s="241"/>
      <c r="AE428" s="241"/>
      <c r="AF428" s="223"/>
      <c r="AG428" s="242">
        <f t="shared" si="844"/>
        <v>0</v>
      </c>
      <c r="AH428" s="241"/>
      <c r="AI428" s="241"/>
      <c r="AJ428" s="241"/>
      <c r="AK428" s="241"/>
      <c r="AL428" s="243"/>
      <c r="AM428" s="49">
        <f t="shared" si="846"/>
        <v>0</v>
      </c>
    </row>
    <row r="429" spans="1:39" ht="15.75" customHeight="1" x14ac:dyDescent="0.25">
      <c r="A429" s="254"/>
      <c r="B429" s="214"/>
      <c r="C429" s="214"/>
      <c r="D429" s="50" t="s">
        <v>9</v>
      </c>
      <c r="E429" s="240">
        <f t="shared" si="847"/>
        <v>0</v>
      </c>
      <c r="F429" s="241"/>
      <c r="G429" s="241"/>
      <c r="H429" s="223"/>
      <c r="I429" s="242">
        <f t="shared" si="845"/>
        <v>0</v>
      </c>
      <c r="J429" s="241"/>
      <c r="K429" s="241"/>
      <c r="L429" s="241"/>
      <c r="M429" s="241"/>
      <c r="N429" s="243"/>
      <c r="O429" s="240">
        <f t="shared" si="841"/>
        <v>0</v>
      </c>
      <c r="P429" s="241"/>
      <c r="Q429" s="241"/>
      <c r="R429" s="241"/>
      <c r="S429" s="241"/>
      <c r="T429" s="223"/>
      <c r="U429" s="242">
        <f t="shared" si="842"/>
        <v>0</v>
      </c>
      <c r="V429" s="241"/>
      <c r="W429" s="241"/>
      <c r="X429" s="241"/>
      <c r="Y429" s="241"/>
      <c r="Z429" s="243"/>
      <c r="AA429" s="240">
        <f t="shared" si="843"/>
        <v>0</v>
      </c>
      <c r="AB429" s="241"/>
      <c r="AC429" s="241"/>
      <c r="AD429" s="241"/>
      <c r="AE429" s="241"/>
      <c r="AF429" s="223"/>
      <c r="AG429" s="242">
        <f t="shared" si="844"/>
        <v>0</v>
      </c>
      <c r="AH429" s="241"/>
      <c r="AI429" s="241"/>
      <c r="AJ429" s="241"/>
      <c r="AK429" s="241"/>
      <c r="AL429" s="243"/>
      <c r="AM429" s="49">
        <f t="shared" si="846"/>
        <v>0</v>
      </c>
    </row>
    <row r="430" spans="1:39" ht="15.75" customHeight="1" x14ac:dyDescent="0.25">
      <c r="A430" s="254"/>
      <c r="B430" s="214"/>
      <c r="C430" s="214"/>
      <c r="D430" s="50" t="s">
        <v>19</v>
      </c>
      <c r="E430" s="240">
        <f t="shared" si="847"/>
        <v>0</v>
      </c>
      <c r="F430" s="241"/>
      <c r="G430" s="241"/>
      <c r="H430" s="223"/>
      <c r="I430" s="242">
        <f t="shared" si="845"/>
        <v>0</v>
      </c>
      <c r="J430" s="241"/>
      <c r="K430" s="241"/>
      <c r="L430" s="241"/>
      <c r="M430" s="241"/>
      <c r="N430" s="243"/>
      <c r="O430" s="240">
        <f t="shared" si="841"/>
        <v>0</v>
      </c>
      <c r="P430" s="241"/>
      <c r="Q430" s="241"/>
      <c r="R430" s="241"/>
      <c r="S430" s="241"/>
      <c r="T430" s="223"/>
      <c r="U430" s="242">
        <f t="shared" si="842"/>
        <v>0</v>
      </c>
      <c r="V430" s="241"/>
      <c r="W430" s="241"/>
      <c r="X430" s="241"/>
      <c r="Y430" s="241"/>
      <c r="Z430" s="243"/>
      <c r="AA430" s="240">
        <f t="shared" si="843"/>
        <v>0</v>
      </c>
      <c r="AB430" s="241"/>
      <c r="AC430" s="241"/>
      <c r="AD430" s="241"/>
      <c r="AE430" s="241"/>
      <c r="AF430" s="223"/>
      <c r="AG430" s="242">
        <f t="shared" si="844"/>
        <v>0</v>
      </c>
      <c r="AH430" s="241"/>
      <c r="AI430" s="241"/>
      <c r="AJ430" s="241"/>
      <c r="AK430" s="241"/>
      <c r="AL430" s="243"/>
      <c r="AM430" s="49">
        <f t="shared" si="846"/>
        <v>0</v>
      </c>
    </row>
    <row r="431" spans="1:39" ht="15.75" customHeight="1" x14ac:dyDescent="0.25">
      <c r="A431" s="254"/>
      <c r="B431" s="214"/>
      <c r="C431" s="214"/>
      <c r="D431" s="50" t="s">
        <v>21</v>
      </c>
      <c r="E431" s="240">
        <f ca="1">SUM(E422:H422)</f>
        <v>0</v>
      </c>
      <c r="F431" s="241"/>
      <c r="G431" s="241"/>
      <c r="H431" s="223"/>
      <c r="I431" s="242">
        <f ca="1">SUM(I422:N422)</f>
        <v>0</v>
      </c>
      <c r="J431" s="241"/>
      <c r="K431" s="241"/>
      <c r="L431" s="241"/>
      <c r="M431" s="241"/>
      <c r="N431" s="243"/>
      <c r="O431" s="240">
        <f ca="1">SUM(O422:T422)</f>
        <v>0</v>
      </c>
      <c r="P431" s="241"/>
      <c r="Q431" s="241"/>
      <c r="R431" s="241"/>
      <c r="S431" s="241"/>
      <c r="T431" s="223"/>
      <c r="U431" s="242">
        <f ca="1">SUM(U422:Z422)</f>
        <v>0</v>
      </c>
      <c r="V431" s="241"/>
      <c r="W431" s="241"/>
      <c r="X431" s="241"/>
      <c r="Y431" s="241"/>
      <c r="Z431" s="243"/>
      <c r="AA431" s="240">
        <f ca="1">SUM(AA422:AF422)</f>
        <v>0</v>
      </c>
      <c r="AB431" s="241"/>
      <c r="AC431" s="241"/>
      <c r="AD431" s="241"/>
      <c r="AE431" s="241"/>
      <c r="AF431" s="223"/>
      <c r="AG431" s="242">
        <f ca="1">SUM(AG422:AL422)</f>
        <v>0</v>
      </c>
      <c r="AH431" s="241"/>
      <c r="AI431" s="241"/>
      <c r="AJ431" s="241"/>
      <c r="AK431" s="241"/>
      <c r="AL431" s="243"/>
      <c r="AM431" s="49">
        <f t="shared" ca="1" si="846"/>
        <v>0</v>
      </c>
    </row>
    <row r="432" spans="1:39" ht="15.75" customHeight="1" x14ac:dyDescent="0.25">
      <c r="A432" s="254"/>
      <c r="B432" s="214"/>
      <c r="C432" s="214"/>
      <c r="D432" s="50" t="s">
        <v>15</v>
      </c>
      <c r="E432" s="240">
        <f t="shared" ref="E432:E433" ca="1" si="848">SUM(E423:H423)</f>
        <v>0</v>
      </c>
      <c r="F432" s="241"/>
      <c r="G432" s="241"/>
      <c r="H432" s="223"/>
      <c r="I432" s="242">
        <f t="shared" ref="I432:I433" ca="1" si="849">SUM(I423:N423)</f>
        <v>0</v>
      </c>
      <c r="J432" s="241"/>
      <c r="K432" s="241"/>
      <c r="L432" s="241"/>
      <c r="M432" s="241"/>
      <c r="N432" s="243"/>
      <c r="O432" s="240">
        <f t="shared" ref="O432:O433" ca="1" si="850">SUM(O423:T423)</f>
        <v>0</v>
      </c>
      <c r="P432" s="241"/>
      <c r="Q432" s="241"/>
      <c r="R432" s="241"/>
      <c r="S432" s="241"/>
      <c r="T432" s="223"/>
      <c r="U432" s="242">
        <f t="shared" ref="U432:U433" ca="1" si="851">SUM(U423:Z423)</f>
        <v>0</v>
      </c>
      <c r="V432" s="241"/>
      <c r="W432" s="241"/>
      <c r="X432" s="241"/>
      <c r="Y432" s="241"/>
      <c r="Z432" s="243"/>
      <c r="AA432" s="240">
        <f t="shared" ref="AA432:AA433" ca="1" si="852">SUM(AA423:AF423)</f>
        <v>0</v>
      </c>
      <c r="AB432" s="241"/>
      <c r="AC432" s="241"/>
      <c r="AD432" s="241"/>
      <c r="AE432" s="241"/>
      <c r="AF432" s="223"/>
      <c r="AG432" s="242">
        <f t="shared" ref="AG432:AG433" ca="1" si="853">SUM(AG423:AL423)</f>
        <v>0</v>
      </c>
      <c r="AH432" s="241"/>
      <c r="AI432" s="241"/>
      <c r="AJ432" s="241"/>
      <c r="AK432" s="241"/>
      <c r="AL432" s="243"/>
      <c r="AM432" s="49">
        <f t="shared" ca="1" si="846"/>
        <v>0</v>
      </c>
    </row>
    <row r="433" spans="1:39" ht="15.75" customHeight="1" thickBot="1" x14ac:dyDescent="0.3">
      <c r="A433" s="255"/>
      <c r="B433" s="215"/>
      <c r="C433" s="215"/>
      <c r="D433" s="54" t="s">
        <v>16</v>
      </c>
      <c r="E433" s="245">
        <f t="shared" ca="1" si="848"/>
        <v>0</v>
      </c>
      <c r="F433" s="246"/>
      <c r="G433" s="246"/>
      <c r="H433" s="232"/>
      <c r="I433" s="247">
        <f t="shared" ca="1" si="849"/>
        <v>0</v>
      </c>
      <c r="J433" s="246"/>
      <c r="K433" s="246"/>
      <c r="L433" s="246"/>
      <c r="M433" s="246"/>
      <c r="N433" s="248"/>
      <c r="O433" s="245">
        <f t="shared" ca="1" si="850"/>
        <v>0</v>
      </c>
      <c r="P433" s="246"/>
      <c r="Q433" s="246"/>
      <c r="R433" s="246"/>
      <c r="S433" s="246"/>
      <c r="T433" s="232"/>
      <c r="U433" s="247">
        <f t="shared" ca="1" si="851"/>
        <v>0</v>
      </c>
      <c r="V433" s="246"/>
      <c r="W433" s="246"/>
      <c r="X433" s="246"/>
      <c r="Y433" s="246"/>
      <c r="Z433" s="248"/>
      <c r="AA433" s="245">
        <f t="shared" ca="1" si="852"/>
        <v>0</v>
      </c>
      <c r="AB433" s="246"/>
      <c r="AC433" s="246"/>
      <c r="AD433" s="246"/>
      <c r="AE433" s="246"/>
      <c r="AF433" s="232"/>
      <c r="AG433" s="247">
        <f t="shared" ca="1" si="853"/>
        <v>0</v>
      </c>
      <c r="AH433" s="246"/>
      <c r="AI433" s="246"/>
      <c r="AJ433" s="246"/>
      <c r="AK433" s="246"/>
      <c r="AL433" s="248"/>
      <c r="AM433" s="55">
        <f t="shared" ca="1" si="846"/>
        <v>0</v>
      </c>
    </row>
    <row r="434" spans="1:39" ht="4.5" customHeight="1" x14ac:dyDescent="0.25">
      <c r="A434" s="253">
        <v>18</v>
      </c>
      <c r="B434" s="213">
        <f>'VERİ GİRİŞİ'!B29</f>
        <v>0</v>
      </c>
      <c r="C434" s="213">
        <f>'VERİ GİRİŞİ'!C29</f>
        <v>0</v>
      </c>
      <c r="D434" s="61" t="s">
        <v>50</v>
      </c>
      <c r="E434" s="62">
        <v>45016</v>
      </c>
      <c r="F434" s="63">
        <v>45044</v>
      </c>
      <c r="G434" s="63">
        <v>45047</v>
      </c>
      <c r="H434" s="63">
        <v>45078</v>
      </c>
      <c r="I434" s="63">
        <v>45108</v>
      </c>
      <c r="J434" s="63">
        <v>45139</v>
      </c>
      <c r="K434" s="63">
        <v>45170</v>
      </c>
      <c r="L434" s="63">
        <v>45200</v>
      </c>
      <c r="M434" s="63">
        <v>45231</v>
      </c>
      <c r="N434" s="64">
        <v>45261</v>
      </c>
      <c r="O434" s="65">
        <v>45292</v>
      </c>
      <c r="P434" s="63">
        <v>45323</v>
      </c>
      <c r="Q434" s="63">
        <v>45352</v>
      </c>
      <c r="R434" s="63">
        <v>45383</v>
      </c>
      <c r="S434" s="63">
        <v>45413</v>
      </c>
      <c r="T434" s="63">
        <v>45444</v>
      </c>
      <c r="U434" s="63">
        <v>45474</v>
      </c>
      <c r="V434" s="63">
        <v>45505</v>
      </c>
      <c r="W434" s="63">
        <v>45536</v>
      </c>
      <c r="X434" s="63">
        <v>45566</v>
      </c>
      <c r="Y434" s="63">
        <v>45597</v>
      </c>
      <c r="Z434" s="64">
        <v>45627</v>
      </c>
      <c r="AA434" s="62">
        <v>45658</v>
      </c>
      <c r="AB434" s="63">
        <v>45689</v>
      </c>
      <c r="AC434" s="63">
        <v>45717</v>
      </c>
      <c r="AD434" s="63">
        <v>45748</v>
      </c>
      <c r="AE434" s="63">
        <v>45778</v>
      </c>
      <c r="AF434" s="63">
        <v>45809</v>
      </c>
      <c r="AG434" s="63">
        <v>45839</v>
      </c>
      <c r="AH434" s="63">
        <v>45870</v>
      </c>
      <c r="AI434" s="63">
        <v>45901</v>
      </c>
      <c r="AJ434" s="63">
        <v>45931</v>
      </c>
      <c r="AK434" s="63">
        <v>45962</v>
      </c>
      <c r="AL434" s="66">
        <v>45992</v>
      </c>
      <c r="AM434" s="67"/>
    </row>
    <row r="435" spans="1:39" x14ac:dyDescent="0.25">
      <c r="A435" s="254"/>
      <c r="B435" s="214"/>
      <c r="C435" s="214"/>
      <c r="D435" s="50" t="s">
        <v>20</v>
      </c>
      <c r="E435" s="79">
        <f>'VERİ GİRİŞİ'!E29</f>
        <v>0</v>
      </c>
      <c r="F435" s="79">
        <f>'VERİ GİRİŞİ'!F29</f>
        <v>0</v>
      </c>
      <c r="G435" s="79">
        <f>'VERİ GİRİŞİ'!G29</f>
        <v>0</v>
      </c>
      <c r="H435" s="79">
        <f>'VERİ GİRİŞİ'!H29</f>
        <v>0</v>
      </c>
      <c r="I435" s="79">
        <f>'VERİ GİRİŞİ'!I29</f>
        <v>0</v>
      </c>
      <c r="J435" s="79">
        <f>'VERİ GİRİŞİ'!J29</f>
        <v>0</v>
      </c>
      <c r="K435" s="79">
        <f>'VERİ GİRİŞİ'!K29</f>
        <v>0</v>
      </c>
      <c r="L435" s="79">
        <f>'VERİ GİRİŞİ'!L29</f>
        <v>0</v>
      </c>
      <c r="M435" s="79">
        <f>'VERİ GİRİŞİ'!M29</f>
        <v>0</v>
      </c>
      <c r="N435" s="79">
        <f>'VERİ GİRİŞİ'!N29</f>
        <v>0</v>
      </c>
      <c r="O435" s="79">
        <f>'VERİ GİRİŞİ'!O29</f>
        <v>0</v>
      </c>
      <c r="P435" s="79">
        <f>'VERİ GİRİŞİ'!P29</f>
        <v>0</v>
      </c>
      <c r="Q435" s="79">
        <f>'VERİ GİRİŞİ'!Q29</f>
        <v>0</v>
      </c>
      <c r="R435" s="79">
        <f>'VERİ GİRİŞİ'!R29</f>
        <v>0</v>
      </c>
      <c r="S435" s="79">
        <f>'VERİ GİRİŞİ'!S29</f>
        <v>0</v>
      </c>
      <c r="T435" s="79">
        <f>'VERİ GİRİŞİ'!T29</f>
        <v>0</v>
      </c>
      <c r="U435" s="79">
        <f>'VERİ GİRİŞİ'!U29</f>
        <v>0</v>
      </c>
      <c r="V435" s="79">
        <f>'VERİ GİRİŞİ'!V29</f>
        <v>0</v>
      </c>
      <c r="W435" s="79">
        <f>'VERİ GİRİŞİ'!W29</f>
        <v>0</v>
      </c>
      <c r="X435" s="79">
        <f>'VERİ GİRİŞİ'!X29</f>
        <v>0</v>
      </c>
      <c r="Y435" s="79">
        <f>'VERİ GİRİŞİ'!Y29</f>
        <v>0</v>
      </c>
      <c r="Z435" s="79">
        <f>'VERİ GİRİŞİ'!Z29</f>
        <v>0</v>
      </c>
      <c r="AA435" s="79">
        <f>'VERİ GİRİŞİ'!AA29</f>
        <v>0</v>
      </c>
      <c r="AB435" s="79">
        <f>'VERİ GİRİŞİ'!AB29</f>
        <v>0</v>
      </c>
      <c r="AC435" s="79">
        <f>'VERİ GİRİŞİ'!AC29</f>
        <v>0</v>
      </c>
      <c r="AD435" s="79">
        <f>'VERİ GİRİŞİ'!AD29</f>
        <v>0</v>
      </c>
      <c r="AE435" s="79">
        <f>'VERİ GİRİŞİ'!AE29</f>
        <v>0</v>
      </c>
      <c r="AF435" s="79">
        <f>'VERİ GİRİŞİ'!AF29</f>
        <v>0</v>
      </c>
      <c r="AG435" s="79">
        <f>'VERİ GİRİŞİ'!AG29</f>
        <v>0</v>
      </c>
      <c r="AH435" s="79">
        <f>'VERİ GİRİŞİ'!AH29</f>
        <v>0</v>
      </c>
      <c r="AI435" s="79">
        <f>'VERİ GİRİŞİ'!AI29</f>
        <v>0</v>
      </c>
      <c r="AJ435" s="79">
        <f>'VERİ GİRİŞİ'!AJ29</f>
        <v>0</v>
      </c>
      <c r="AK435" s="79">
        <f>'VERİ GİRİŞİ'!AK29</f>
        <v>0</v>
      </c>
      <c r="AL435" s="79">
        <f>'VERİ GİRİŞİ'!AL29</f>
        <v>0</v>
      </c>
      <c r="AM435" s="52"/>
    </row>
    <row r="436" spans="1:39" ht="15" customHeight="1" x14ac:dyDescent="0.25">
      <c r="A436" s="254"/>
      <c r="B436" s="214"/>
      <c r="C436" s="214"/>
      <c r="D436" s="53" t="s">
        <v>8</v>
      </c>
      <c r="E436" s="35">
        <f>SUMIFS(Katsayilar!$C$2:$C$50,Katsayilar!$A$2:$A$50,"&lt;="&amp;DATE(YEAR(E434),MONTH(E434),1),Katsayilar!$B$2:$B$50,"&gt;="&amp;DATE(YEAR(E434),MONTH(E434),1))</f>
        <v>0.43368400000000001</v>
      </c>
      <c r="F436" s="36">
        <f>SUMIFS(Katsayilar!$C$2:$C$50,Katsayilar!$A$2:$A$50,"&lt;="&amp;DATE(YEAR(F434),MONTH(F434),1),Katsayilar!$B$2:$B$50,"&gt;="&amp;DATE(YEAR(F434),MONTH(F434),1))</f>
        <v>0.43368400000000001</v>
      </c>
      <c r="G436" s="36">
        <f>SUMIFS(Katsayilar!$C$2:$C$50,Katsayilar!$A$2:$A$50,"&lt;="&amp;DATE(YEAR(G434),MONTH(G434),1),Katsayilar!$B$2:$B$50,"&gt;="&amp;DATE(YEAR(G434),MONTH(G434),1))</f>
        <v>0.43368400000000001</v>
      </c>
      <c r="H436" s="36">
        <f>SUMIFS(Katsayilar!$C$2:$C$50,Katsayilar!$A$2:$A$50,"&lt;="&amp;DATE(YEAR(H434),MONTH(H434),1),Katsayilar!$B$2:$B$50,"&gt;="&amp;DATE(YEAR(H434),MONTH(H434),1))</f>
        <v>0.43368400000000001</v>
      </c>
      <c r="I436" s="36">
        <f>SUMIFS(Katsayilar!$C$2:$C$50,Katsayilar!$A$2:$A$50,"&lt;="&amp;DATE(YEAR(I434),MONTH(I434),1),Katsayilar!$B$2:$B$50,"&gt;="&amp;DATE(YEAR(I434),MONTH(I434),1))</f>
        <v>0.50979600000000003</v>
      </c>
      <c r="J436" s="36">
        <f>SUMIFS(Katsayilar!$C$2:$C$50,Katsayilar!$A$2:$A$50,"&lt;="&amp;DATE(YEAR(J434),MONTH(J434),1),Katsayilar!$B$2:$B$50,"&gt;="&amp;DATE(YEAR(J434),MONTH(J434),1))</f>
        <v>0.50979600000000003</v>
      </c>
      <c r="K436" s="36">
        <f>SUMIFS(Katsayilar!$C$2:$C$50,Katsayilar!$A$2:$A$50,"&lt;="&amp;DATE(YEAR(K434),MONTH(K434),1),Katsayilar!$B$2:$B$50,"&gt;="&amp;DATE(YEAR(K434),MONTH(K434),1))</f>
        <v>0.50979600000000003</v>
      </c>
      <c r="L436" s="36">
        <f>SUMIFS(Katsayilar!$C$2:$C$50,Katsayilar!$A$2:$A$50,"&lt;="&amp;DATE(YEAR(L434),MONTH(L434),1),Katsayilar!$B$2:$B$50,"&gt;="&amp;DATE(YEAR(L434),MONTH(L434),1))</f>
        <v>0.50979600000000003</v>
      </c>
      <c r="M436" s="36">
        <f>SUMIFS(Katsayilar!$C$2:$C$50,Katsayilar!$A$2:$A$50,"&lt;="&amp;DATE(YEAR(M434),MONTH(M434),1),Katsayilar!$B$2:$B$50,"&gt;="&amp;DATE(YEAR(M434),MONTH(M434),1))</f>
        <v>0.50979600000000003</v>
      </c>
      <c r="N436" s="37">
        <f>SUMIFS(Katsayilar!$C$2:$C$50,Katsayilar!$A$2:$A$50,"&lt;="&amp;DATE(YEAR(N434),MONTH(N434),1),Katsayilar!$B$2:$B$50,"&gt;="&amp;DATE(YEAR(N434),MONTH(N434),1))</f>
        <v>0.50979600000000003</v>
      </c>
      <c r="O436" s="36">
        <f>SUMIFS(Katsayilar!$C$2:$C$50,Katsayilar!$A$2:$A$50,"&lt;="&amp;DATE(YEAR(O434),MONTH(O434),1),Katsayilar!$B$2:$B$50,"&gt;="&amp;DATE(YEAR(O434),MONTH(O434),1))</f>
        <v>0.76087099999999996</v>
      </c>
      <c r="P436" s="36">
        <f>SUMIFS(Katsayilar!$C$2:$C$50,Katsayilar!$A$2:$A$50,"&lt;="&amp;DATE(YEAR(P434),MONTH(P434),1),Katsayilar!$B$2:$B$50,"&gt;="&amp;DATE(YEAR(P434),MONTH(P434),1))</f>
        <v>0.76087099999999996</v>
      </c>
      <c r="Q436" s="36">
        <f>SUMIFS(Katsayilar!$C$2:$C$50,Katsayilar!$A$2:$A$50,"&lt;="&amp;DATE(YEAR(Q434),MONTH(Q434),1),Katsayilar!$B$2:$B$50,"&gt;="&amp;DATE(YEAR(Q434),MONTH(Q434),1))</f>
        <v>0.76087099999999996</v>
      </c>
      <c r="R436" s="36">
        <f>SUMIFS(Katsayilar!$C$2:$C$50,Katsayilar!$A$2:$A$50,"&lt;="&amp;DATE(YEAR(R434),MONTH(R434),1),Katsayilar!$B$2:$B$50,"&gt;="&amp;DATE(YEAR(R434),MONTH(R434),1))</f>
        <v>0.76087099999999996</v>
      </c>
      <c r="S436" s="36">
        <f>SUMIFS(Katsayilar!$C$2:$C$50,Katsayilar!$A$2:$A$50,"&lt;="&amp;DATE(YEAR(S434),MONTH(S434),1),Katsayilar!$B$2:$B$50,"&gt;="&amp;DATE(YEAR(S434),MONTH(S434),1))</f>
        <v>0.76087099999999996</v>
      </c>
      <c r="T436" s="36">
        <f>SUMIFS(Katsayilar!$C$2:$C$50,Katsayilar!$A$2:$A$50,"&lt;="&amp;DATE(YEAR(T434),MONTH(T434),1),Katsayilar!$B$2:$B$50,"&gt;="&amp;DATE(YEAR(T434),MONTH(T434),1))</f>
        <v>0.76087099999999996</v>
      </c>
      <c r="U436" s="36">
        <f>SUMIFS(Katsayilar!$C$2:$C$50,Katsayilar!$A$2:$A$50,"&lt;="&amp;DATE(YEAR(U434),MONTH(U434),1),Katsayilar!$B$2:$B$50,"&gt;="&amp;DATE(YEAR(U434),MONTH(U434),1))</f>
        <v>0.90779600000000005</v>
      </c>
      <c r="V436" s="36">
        <f>SUMIFS(Katsayilar!$C$2:$C$50,Katsayilar!$A$2:$A$50,"&lt;="&amp;DATE(YEAR(V434),MONTH(V434),1),Katsayilar!$B$2:$B$50,"&gt;="&amp;DATE(YEAR(V434),MONTH(V434),1))</f>
        <v>0.90779600000000005</v>
      </c>
      <c r="W436" s="36">
        <f>SUMIFS(Katsayilar!$C$2:$C$50,Katsayilar!$A$2:$A$50,"&lt;="&amp;DATE(YEAR(W434),MONTH(W434),1),Katsayilar!$B$2:$B$50,"&gt;="&amp;DATE(YEAR(W434),MONTH(W434),1))</f>
        <v>0.90779600000000005</v>
      </c>
      <c r="X436" s="36">
        <f>SUMIFS(Katsayilar!$C$2:$C$50,Katsayilar!$A$2:$A$50,"&lt;="&amp;DATE(YEAR(X434),MONTH(X434),1),Katsayilar!$B$2:$B$50,"&gt;="&amp;DATE(YEAR(X434),MONTH(X434),1))</f>
        <v>0.90779600000000005</v>
      </c>
      <c r="Y436" s="36">
        <f>SUMIFS(Katsayilar!$C$2:$C$50,Katsayilar!$A$2:$A$50,"&lt;="&amp;DATE(YEAR(Y434),MONTH(Y434),1),Katsayilar!$B$2:$B$50,"&gt;="&amp;DATE(YEAR(Y434),MONTH(Y434),1))</f>
        <v>0.90779600000000005</v>
      </c>
      <c r="Z436" s="37">
        <f>SUMIFS(Katsayilar!$C$2:$C$50,Katsayilar!$A$2:$A$50,"&lt;="&amp;DATE(YEAR(Z434),MONTH(Z434),1),Katsayilar!$B$2:$B$50,"&gt;="&amp;DATE(YEAR(Z434),MONTH(Z434),1))</f>
        <v>0.90779600000000005</v>
      </c>
      <c r="AA436" s="35">
        <f>SUMIFS(Katsayilar!$C$2:$C$50,Katsayilar!$A$2:$A$50,"&lt;="&amp;DATE(YEAR(AA434),MONTH(AA434),1),Katsayilar!$B$2:$B$50,"&gt;="&amp;DATE(YEAR(AA434),MONTH(AA434),1))</f>
        <v>1.012556</v>
      </c>
      <c r="AB436" s="36">
        <f>SUMIFS(Katsayilar!$C$2:$C$50,Katsayilar!$A$2:$A$50,"&lt;="&amp;DATE(YEAR(AB434),MONTH(AB434),1),Katsayilar!$B$2:$B$50,"&gt;="&amp;DATE(YEAR(AB434),MONTH(AB434),1))</f>
        <v>1.012556</v>
      </c>
      <c r="AC436" s="36">
        <f>SUMIFS(Katsayilar!$C$2:$C$50,Katsayilar!$A$2:$A$50,"&lt;="&amp;DATE(YEAR(AC434),MONTH(AC434),1),Katsayilar!$B$2:$B$50,"&gt;="&amp;DATE(YEAR(AC434),MONTH(AC434),1))</f>
        <v>1.012556</v>
      </c>
      <c r="AD436" s="36">
        <f>SUMIFS(Katsayilar!$C$2:$C$50,Katsayilar!$A$2:$A$50,"&lt;="&amp;DATE(YEAR(AD434),MONTH(AD434),1),Katsayilar!$B$2:$B$50,"&gt;="&amp;DATE(YEAR(AD434),MONTH(AD434),1))</f>
        <v>1.012556</v>
      </c>
      <c r="AE436" s="36">
        <f>SUMIFS(Katsayilar!$C$2:$C$50,Katsayilar!$A$2:$A$50,"&lt;="&amp;DATE(YEAR(AE434),MONTH(AE434),1),Katsayilar!$B$2:$B$50,"&gt;="&amp;DATE(YEAR(AE434),MONTH(AE434),1))</f>
        <v>1.012556</v>
      </c>
      <c r="AF436" s="36">
        <f>SUMIFS(Katsayilar!$C$2:$C$50,Katsayilar!$A$2:$A$50,"&lt;="&amp;DATE(YEAR(AF434),MONTH(AF434),1),Katsayilar!$B$2:$B$50,"&gt;="&amp;DATE(YEAR(AF434),MONTH(AF434),1))</f>
        <v>1.012556</v>
      </c>
      <c r="AG436" s="36">
        <f>SUMIFS(Katsayilar!$C$2:$C$50,Katsayilar!$A$2:$A$50,"&lt;="&amp;DATE(YEAR(AG434),MONTH(AG434),1),Katsayilar!$B$2:$B$50,"&gt;="&amp;DATE(YEAR(AG434),MONTH(AG434),1))</f>
        <v>1.1702109999999999</v>
      </c>
      <c r="AH436" s="36">
        <f>SUMIFS(Katsayilar!$C$2:$C$50,Katsayilar!$A$2:$A$50,"&lt;="&amp;DATE(YEAR(AH434),MONTH(AH434),1),Katsayilar!$B$2:$B$50,"&gt;="&amp;DATE(YEAR(AH434),MONTH(AH434),1))</f>
        <v>1.1702109999999999</v>
      </c>
      <c r="AI436" s="36">
        <f>SUMIFS(Katsayilar!$C$2:$C$50,Katsayilar!$A$2:$A$50,"&lt;="&amp;DATE(YEAR(AI434),MONTH(AI434),1),Katsayilar!$B$2:$B$50,"&gt;="&amp;DATE(YEAR(AI434),MONTH(AI434),1))</f>
        <v>1.1702109999999999</v>
      </c>
      <c r="AJ436" s="36">
        <f>SUMIFS(Katsayilar!$C$2:$C$50,Katsayilar!$A$2:$A$50,"&lt;="&amp;DATE(YEAR(AJ434),MONTH(AJ434),1),Katsayilar!$B$2:$B$50,"&gt;="&amp;DATE(YEAR(AJ434),MONTH(AJ434),1))</f>
        <v>1.1702109999999999</v>
      </c>
      <c r="AK436" s="36">
        <f>SUMIFS(Katsayilar!$C$2:$C$50,Katsayilar!$A$2:$A$50,"&lt;="&amp;DATE(YEAR(AK434),MONTH(AK434),1),Katsayilar!$B$2:$B$50,"&gt;="&amp;DATE(YEAR(AK434),MONTH(AK434),1))</f>
        <v>1.1702109999999999</v>
      </c>
      <c r="AL436" s="36">
        <f>SUMIFS(Katsayilar!$C$2:$C$50,Katsayilar!$A$2:$A$50,"&lt;="&amp;DATE(YEAR(AL434),MONTH(AL434),1),Katsayilar!$B$2:$B$50,"&gt;="&amp;DATE(YEAR(AL434),MONTH(AL434),1))</f>
        <v>1.1702109999999999</v>
      </c>
      <c r="AM436" s="51"/>
    </row>
    <row r="437" spans="1:39" ht="15" customHeight="1" x14ac:dyDescent="0.25">
      <c r="A437" s="254"/>
      <c r="B437" s="214"/>
      <c r="C437" s="214"/>
      <c r="D437" s="53" t="s">
        <v>17</v>
      </c>
      <c r="E437" s="38">
        <f t="shared" ref="E437:AL437" si="854">IF(OR(E436="",E435=""),"",200*E436*E435)</f>
        <v>0</v>
      </c>
      <c r="F437" s="39">
        <f t="shared" si="854"/>
        <v>0</v>
      </c>
      <c r="G437" s="39">
        <f t="shared" si="854"/>
        <v>0</v>
      </c>
      <c r="H437" s="39">
        <f t="shared" si="854"/>
        <v>0</v>
      </c>
      <c r="I437" s="39">
        <f t="shared" si="854"/>
        <v>0</v>
      </c>
      <c r="J437" s="39">
        <f t="shared" si="854"/>
        <v>0</v>
      </c>
      <c r="K437" s="39">
        <f t="shared" si="854"/>
        <v>0</v>
      </c>
      <c r="L437" s="39">
        <f t="shared" si="854"/>
        <v>0</v>
      </c>
      <c r="M437" s="39">
        <f t="shared" si="854"/>
        <v>0</v>
      </c>
      <c r="N437" s="40">
        <f t="shared" si="854"/>
        <v>0</v>
      </c>
      <c r="O437" s="39">
        <f t="shared" si="854"/>
        <v>0</v>
      </c>
      <c r="P437" s="39">
        <f t="shared" si="854"/>
        <v>0</v>
      </c>
      <c r="Q437" s="39">
        <f t="shared" si="854"/>
        <v>0</v>
      </c>
      <c r="R437" s="39">
        <f t="shared" si="854"/>
        <v>0</v>
      </c>
      <c r="S437" s="39">
        <f t="shared" si="854"/>
        <v>0</v>
      </c>
      <c r="T437" s="39">
        <f t="shared" si="854"/>
        <v>0</v>
      </c>
      <c r="U437" s="39">
        <f t="shared" si="854"/>
        <v>0</v>
      </c>
      <c r="V437" s="39">
        <f t="shared" si="854"/>
        <v>0</v>
      </c>
      <c r="W437" s="39">
        <f t="shared" si="854"/>
        <v>0</v>
      </c>
      <c r="X437" s="39">
        <f t="shared" si="854"/>
        <v>0</v>
      </c>
      <c r="Y437" s="39">
        <f t="shared" si="854"/>
        <v>0</v>
      </c>
      <c r="Z437" s="40">
        <f t="shared" si="854"/>
        <v>0</v>
      </c>
      <c r="AA437" s="38">
        <f t="shared" si="854"/>
        <v>0</v>
      </c>
      <c r="AB437" s="39">
        <f t="shared" si="854"/>
        <v>0</v>
      </c>
      <c r="AC437" s="39">
        <f t="shared" si="854"/>
        <v>0</v>
      </c>
      <c r="AD437" s="39">
        <f t="shared" si="854"/>
        <v>0</v>
      </c>
      <c r="AE437" s="39">
        <f t="shared" si="854"/>
        <v>0</v>
      </c>
      <c r="AF437" s="39">
        <f t="shared" si="854"/>
        <v>0</v>
      </c>
      <c r="AG437" s="39">
        <f t="shared" si="854"/>
        <v>0</v>
      </c>
      <c r="AH437" s="39">
        <f t="shared" si="854"/>
        <v>0</v>
      </c>
      <c r="AI437" s="39">
        <f t="shared" si="854"/>
        <v>0</v>
      </c>
      <c r="AJ437" s="39">
        <f t="shared" si="854"/>
        <v>0</v>
      </c>
      <c r="AK437" s="39">
        <f t="shared" si="854"/>
        <v>0</v>
      </c>
      <c r="AL437" s="39">
        <f t="shared" si="854"/>
        <v>0</v>
      </c>
      <c r="AM437" s="51"/>
    </row>
    <row r="438" spans="1:39" ht="15" customHeight="1" x14ac:dyDescent="0.25">
      <c r="A438" s="254"/>
      <c r="B438" s="214"/>
      <c r="C438" s="214"/>
      <c r="D438" s="53" t="s">
        <v>51</v>
      </c>
      <c r="E438" s="38">
        <f>IF(E437="","",E437*Ayarlar!$B$4)</f>
        <v>0</v>
      </c>
      <c r="F438" s="39">
        <f>IF(F437="","",F437*Ayarlar!$B$4)</f>
        <v>0</v>
      </c>
      <c r="G438" s="39">
        <f>IF(G437="","",G437*Ayarlar!$B$4)</f>
        <v>0</v>
      </c>
      <c r="H438" s="39">
        <f>IF(H437="","",H437*Ayarlar!$B$4)</f>
        <v>0</v>
      </c>
      <c r="I438" s="39">
        <f>IF(I437="","",I437*Ayarlar!$B$4)</f>
        <v>0</v>
      </c>
      <c r="J438" s="39">
        <f>IF(J437="","",J437*Ayarlar!$B$4)</f>
        <v>0</v>
      </c>
      <c r="K438" s="39">
        <f>IF(K437="","",K437*Ayarlar!$B$4)</f>
        <v>0</v>
      </c>
      <c r="L438" s="39">
        <f>IF(L437="","",L437*Ayarlar!$B$4)</f>
        <v>0</v>
      </c>
      <c r="M438" s="39">
        <f>IF(M437="","",M437*Ayarlar!$B$4)</f>
        <v>0</v>
      </c>
      <c r="N438" s="40">
        <f>IF(N437="","",N437*Ayarlar!$B$4)</f>
        <v>0</v>
      </c>
      <c r="O438" s="39">
        <f>IF(O437="","",O437*Ayarlar!$B$4)</f>
        <v>0</v>
      </c>
      <c r="P438" s="39">
        <f>IF(P437="","",P437*Ayarlar!$B$4)</f>
        <v>0</v>
      </c>
      <c r="Q438" s="39">
        <f>IF(Q437="","",Q437*Ayarlar!$B$4)</f>
        <v>0</v>
      </c>
      <c r="R438" s="39">
        <f>IF(R437="","",R437*Ayarlar!$B$4)</f>
        <v>0</v>
      </c>
      <c r="S438" s="39">
        <f>IF(S437="","",S437*Ayarlar!$B$4)</f>
        <v>0</v>
      </c>
      <c r="T438" s="39">
        <f>IF(T437="","",T437*Ayarlar!$B$4)</f>
        <v>0</v>
      </c>
      <c r="U438" s="39">
        <f>IF(U437="","",U437*Ayarlar!$B$4)</f>
        <v>0</v>
      </c>
      <c r="V438" s="39">
        <f>IF(V437="","",V437*Ayarlar!$B$4)</f>
        <v>0</v>
      </c>
      <c r="W438" s="39">
        <f>IF(W437="","",W437*Ayarlar!$B$4)</f>
        <v>0</v>
      </c>
      <c r="X438" s="39">
        <f>IF(X437="","",X437*Ayarlar!$B$4)</f>
        <v>0</v>
      </c>
      <c r="Y438" s="39">
        <f>IF(Y437="","",Y437*Ayarlar!$B$4)</f>
        <v>0</v>
      </c>
      <c r="Z438" s="40">
        <f>IF(Z437="","",Z437*Ayarlar!$B$4)</f>
        <v>0</v>
      </c>
      <c r="AA438" s="38">
        <f>IF(AA437="","",AA437*Ayarlar!$B$4)</f>
        <v>0</v>
      </c>
      <c r="AB438" s="39">
        <f>IF(AB437="","",AB437*Ayarlar!$B$4)</f>
        <v>0</v>
      </c>
      <c r="AC438" s="39">
        <f>IF(AC437="","",AC437*Ayarlar!$B$4)</f>
        <v>0</v>
      </c>
      <c r="AD438" s="39">
        <f>IF(AD437="","",AD437*Ayarlar!$B$4)</f>
        <v>0</v>
      </c>
      <c r="AE438" s="39">
        <f>IF(AE437="","",AE437*Ayarlar!$B$4)</f>
        <v>0</v>
      </c>
      <c r="AF438" s="39">
        <f>IF(AF437="","",AF437*Ayarlar!$B$4)</f>
        <v>0</v>
      </c>
      <c r="AG438" s="39">
        <f>IF(AG437="","",AG437*Ayarlar!$B$4)</f>
        <v>0</v>
      </c>
      <c r="AH438" s="39">
        <f>IF(AH437="","",AH437*Ayarlar!$B$4)</f>
        <v>0</v>
      </c>
      <c r="AI438" s="39">
        <f>IF(AI437="","",AI437*Ayarlar!$B$4)</f>
        <v>0</v>
      </c>
      <c r="AJ438" s="39">
        <f>IF(AJ437="","",AJ437*Ayarlar!$B$4)</f>
        <v>0</v>
      </c>
      <c r="AK438" s="39">
        <f>IF(AK437="","",AK437*Ayarlar!$B$4)</f>
        <v>0</v>
      </c>
      <c r="AL438" s="39">
        <f>IF(AL437="","",AL437*Ayarlar!$B$4)</f>
        <v>0</v>
      </c>
      <c r="AM438" s="51"/>
    </row>
    <row r="439" spans="1:39" ht="15" customHeight="1" x14ac:dyDescent="0.25">
      <c r="A439" s="254"/>
      <c r="B439" s="214"/>
      <c r="C439" s="214"/>
      <c r="D439" s="53" t="s">
        <v>18</v>
      </c>
      <c r="E439" s="38">
        <f>IF(E437="","",E437*Ayarlar!$B$2)</f>
        <v>0</v>
      </c>
      <c r="F439" s="39">
        <f>IF(F437="","",F437*Ayarlar!$B$2)</f>
        <v>0</v>
      </c>
      <c r="G439" s="39">
        <f>IF(G437="","",G437*Ayarlar!$B$2)</f>
        <v>0</v>
      </c>
      <c r="H439" s="39">
        <f>IF(H437="","",H437*Ayarlar!$B$2)</f>
        <v>0</v>
      </c>
      <c r="I439" s="39">
        <f>IF(I437="","",I437*Ayarlar!$B$2)</f>
        <v>0</v>
      </c>
      <c r="J439" s="39">
        <f>IF(J437="","",J437*Ayarlar!$B$2)</f>
        <v>0</v>
      </c>
      <c r="K439" s="39">
        <f>IF(K437="","",K437*Ayarlar!$B$2)</f>
        <v>0</v>
      </c>
      <c r="L439" s="39">
        <f>IF(L437="","",L437*Ayarlar!$B$2)</f>
        <v>0</v>
      </c>
      <c r="M439" s="39">
        <f>IF(M437="","",M437*Ayarlar!$B$2)</f>
        <v>0</v>
      </c>
      <c r="N439" s="40">
        <f>IF(N437="","",N437*Ayarlar!$B$2)</f>
        <v>0</v>
      </c>
      <c r="O439" s="39">
        <f>IF(O437="","",O437*Ayarlar!$B$2)</f>
        <v>0</v>
      </c>
      <c r="P439" s="39">
        <f>IF(P437="","",P437*Ayarlar!$B$2)</f>
        <v>0</v>
      </c>
      <c r="Q439" s="39">
        <f>IF(Q437="","",Q437*Ayarlar!$B$2)</f>
        <v>0</v>
      </c>
      <c r="R439" s="39">
        <f>IF(R437="","",R437*Ayarlar!$B$2)</f>
        <v>0</v>
      </c>
      <c r="S439" s="39">
        <f>IF(S437="","",S437*Ayarlar!$B$2)</f>
        <v>0</v>
      </c>
      <c r="T439" s="39">
        <f>IF(T437="","",T437*Ayarlar!$B$2)</f>
        <v>0</v>
      </c>
      <c r="U439" s="39">
        <f>IF(U437="","",U437*Ayarlar!$B$2)</f>
        <v>0</v>
      </c>
      <c r="V439" s="39">
        <f>IF(V437="","",V437*Ayarlar!$B$2)</f>
        <v>0</v>
      </c>
      <c r="W439" s="39">
        <f>IF(W437="","",W437*Ayarlar!$B$2)</f>
        <v>0</v>
      </c>
      <c r="X439" s="39">
        <f>IF(X437="","",X437*Ayarlar!$B$2)</f>
        <v>0</v>
      </c>
      <c r="Y439" s="39">
        <f>IF(Y437="","",Y437*Ayarlar!$B$2)</f>
        <v>0</v>
      </c>
      <c r="Z439" s="40">
        <f>IF(Z437="","",Z437*Ayarlar!$B$2)</f>
        <v>0</v>
      </c>
      <c r="AA439" s="38">
        <f>IF(AA437="","",AA437*Ayarlar!$B$2)</f>
        <v>0</v>
      </c>
      <c r="AB439" s="39">
        <f>IF(AB437="","",AB437*Ayarlar!$B$2)</f>
        <v>0</v>
      </c>
      <c r="AC439" s="39">
        <f>IF(AC437="","",AC437*Ayarlar!$B$2)</f>
        <v>0</v>
      </c>
      <c r="AD439" s="39">
        <f>IF(AD437="","",AD437*Ayarlar!$B$2)</f>
        <v>0</v>
      </c>
      <c r="AE439" s="39">
        <f>IF(AE437="","",AE437*Ayarlar!$B$2)</f>
        <v>0</v>
      </c>
      <c r="AF439" s="39">
        <f>IF(AF437="","",AF437*Ayarlar!$B$2)</f>
        <v>0</v>
      </c>
      <c r="AG439" s="39">
        <f>IF(AG437="","",AG437*Ayarlar!$B$2)</f>
        <v>0</v>
      </c>
      <c r="AH439" s="39">
        <f>IF(AH437="","",AH437*Ayarlar!$B$2)</f>
        <v>0</v>
      </c>
      <c r="AI439" s="39">
        <f>IF(AI437="","",AI437*Ayarlar!$B$2)</f>
        <v>0</v>
      </c>
      <c r="AJ439" s="39">
        <f>IF(AJ437="","",AJ437*Ayarlar!$B$2)</f>
        <v>0</v>
      </c>
      <c r="AK439" s="39">
        <f>IF(AK437="","",AK437*Ayarlar!$B$2)</f>
        <v>0</v>
      </c>
      <c r="AL439" s="39">
        <f>IF(AL437="","",AL437*Ayarlar!$B$2)</f>
        <v>0</v>
      </c>
      <c r="AM439" s="51"/>
    </row>
    <row r="440" spans="1:39" ht="15" customHeight="1" x14ac:dyDescent="0.25">
      <c r="A440" s="254"/>
      <c r="B440" s="214"/>
      <c r="C440" s="214"/>
      <c r="D440" s="53" t="s">
        <v>9</v>
      </c>
      <c r="E440" s="38" t="str">
        <f>IF(D427="4/B",IFERROR(E437*Ayarlar!$B$3,""),"")</f>
        <v/>
      </c>
      <c r="F440" s="39" t="str">
        <f>IF(E427="4/B",IFERROR(F437*Ayarlar!$B$3,""),"")</f>
        <v/>
      </c>
      <c r="G440" s="39" t="str">
        <f>IF(F427="4/B",IFERROR(G437*Ayarlar!$B$3,""),"")</f>
        <v/>
      </c>
      <c r="H440" s="39" t="str">
        <f>IF(G427="4/B",IFERROR(H437*Ayarlar!$B$3,""),"")</f>
        <v/>
      </c>
      <c r="I440" s="39" t="str">
        <f>IF(H427="4/B",IFERROR(I437*Ayarlar!$B$3,""),"")</f>
        <v/>
      </c>
      <c r="J440" s="39" t="str">
        <f>IF(I427="4/B",IFERROR(J437*Ayarlar!$B$3,""),"")</f>
        <v/>
      </c>
      <c r="K440" s="39" t="str">
        <f>IF(J427="4/B",IFERROR(K437*Ayarlar!$B$3,""),"")</f>
        <v/>
      </c>
      <c r="L440" s="39" t="str">
        <f>IF(K427="4/B",IFERROR(L437*Ayarlar!$B$3,""),"")</f>
        <v/>
      </c>
      <c r="M440" s="39" t="str">
        <f>IF(L427="4/B",IFERROR(M437*Ayarlar!$B$3,""),"")</f>
        <v/>
      </c>
      <c r="N440" s="40" t="str">
        <f>IF(M427="4/B",IFERROR(N437*Ayarlar!$B$3,""),"")</f>
        <v/>
      </c>
      <c r="O440" s="39" t="str">
        <f>IF(N427="4/B",IFERROR(O437*Ayarlar!$B$3,""),"")</f>
        <v/>
      </c>
      <c r="P440" s="39" t="str">
        <f>IF(O427="4/B",IFERROR(P437*Ayarlar!$B$3,""),"")</f>
        <v/>
      </c>
      <c r="Q440" s="39" t="str">
        <f>IF(P427="4/B",IFERROR(Q437*Ayarlar!$B$3,""),"")</f>
        <v/>
      </c>
      <c r="R440" s="39" t="str">
        <f>IF(Q427="4/B",IFERROR(R437*Ayarlar!$B$3,""),"")</f>
        <v/>
      </c>
      <c r="S440" s="39" t="str">
        <f>IF(R427="4/B",IFERROR(S437*Ayarlar!$B$3,""),"")</f>
        <v/>
      </c>
      <c r="T440" s="39" t="str">
        <f>IF(S427="4/B",IFERROR(T437*Ayarlar!$B$3,""),"")</f>
        <v/>
      </c>
      <c r="U440" s="39" t="str">
        <f>IF(T427="4/B",IFERROR(U437*Ayarlar!$B$3,""),"")</f>
        <v/>
      </c>
      <c r="V440" s="39" t="str">
        <f>IF(U427="4/B",IFERROR(V437*Ayarlar!$B$3,""),"")</f>
        <v/>
      </c>
      <c r="W440" s="39" t="str">
        <f>IF(V427="4/B",IFERROR(W437*Ayarlar!$B$3,""),"")</f>
        <v/>
      </c>
      <c r="X440" s="39" t="str">
        <f>IF(W427="4/B",IFERROR(X437*Ayarlar!$B$3,""),"")</f>
        <v/>
      </c>
      <c r="Y440" s="39" t="str">
        <f>IF(X427="4/B",IFERROR(Y437*Ayarlar!$B$3,""),"")</f>
        <v/>
      </c>
      <c r="Z440" s="39" t="str">
        <f>IF(Y427="4/B",IFERROR(Z437*Ayarlar!$B$3,""),"")</f>
        <v/>
      </c>
      <c r="AA440" s="39" t="str">
        <f>IF(Z427="4/B",IFERROR(AA437*Ayarlar!$B$3,""),"")</f>
        <v/>
      </c>
      <c r="AB440" s="39" t="str">
        <f>IF(AA427="4/B",IFERROR(AB437*Ayarlar!$B$3,""),"")</f>
        <v/>
      </c>
      <c r="AC440" s="39" t="str">
        <f>IF(AB427="4/B",IFERROR(AC437*Ayarlar!$B$3,""),"")</f>
        <v/>
      </c>
      <c r="AD440" s="39" t="str">
        <f>IF(AC427="4/B",IFERROR(AD437*Ayarlar!$B$3,""),"")</f>
        <v/>
      </c>
      <c r="AE440" s="39" t="str">
        <f>IF(AD427="4/B",IFERROR(AE437*Ayarlar!$B$3,""),"")</f>
        <v/>
      </c>
      <c r="AF440" s="39" t="str">
        <f>IF(AE427="4/B",IFERROR(AF437*Ayarlar!$B$3,""),"")</f>
        <v/>
      </c>
      <c r="AG440" s="39" t="str">
        <f>IF(AF427="4/B",IFERROR(AG437*Ayarlar!$B$3,""),"")</f>
        <v/>
      </c>
      <c r="AH440" s="39" t="str">
        <f>IF(AG427="4/B",IFERROR(AH437*Ayarlar!$B$3,""),"")</f>
        <v/>
      </c>
      <c r="AI440" s="39" t="str">
        <f>IF(AH427="4/B",IFERROR(AI437*Ayarlar!$B$3,""),"")</f>
        <v/>
      </c>
      <c r="AJ440" s="39" t="str">
        <f>IF(AI427="4/B",IFERROR(AJ437*Ayarlar!$B$3,""),"")</f>
        <v/>
      </c>
      <c r="AK440" s="39" t="str">
        <f>IF(AJ427="4/B",IFERROR(AK437*Ayarlar!$B$3,""),"")</f>
        <v/>
      </c>
      <c r="AL440" s="39" t="str">
        <f>IF(AK427="4/B",IFERROR(AL437*Ayarlar!$B$3,""),"")</f>
        <v/>
      </c>
      <c r="AM440" s="51"/>
    </row>
    <row r="441" spans="1:39" ht="15" customHeight="1" x14ac:dyDescent="0.25">
      <c r="A441" s="254"/>
      <c r="B441" s="214"/>
      <c r="C441" s="214"/>
      <c r="D441" s="53" t="s">
        <v>19</v>
      </c>
      <c r="E441" s="38">
        <f t="shared" ref="E441:AL441" si="855">IF(E437="","",E437-E438-E439)</f>
        <v>0</v>
      </c>
      <c r="F441" s="39">
        <f t="shared" si="855"/>
        <v>0</v>
      </c>
      <c r="G441" s="39">
        <f t="shared" si="855"/>
        <v>0</v>
      </c>
      <c r="H441" s="39">
        <f t="shared" si="855"/>
        <v>0</v>
      </c>
      <c r="I441" s="39">
        <f t="shared" si="855"/>
        <v>0</v>
      </c>
      <c r="J441" s="39">
        <f t="shared" si="855"/>
        <v>0</v>
      </c>
      <c r="K441" s="39">
        <f t="shared" si="855"/>
        <v>0</v>
      </c>
      <c r="L441" s="39">
        <f t="shared" si="855"/>
        <v>0</v>
      </c>
      <c r="M441" s="39">
        <f t="shared" si="855"/>
        <v>0</v>
      </c>
      <c r="N441" s="40">
        <f t="shared" si="855"/>
        <v>0</v>
      </c>
      <c r="O441" s="39">
        <f t="shared" si="855"/>
        <v>0</v>
      </c>
      <c r="P441" s="39">
        <f t="shared" si="855"/>
        <v>0</v>
      </c>
      <c r="Q441" s="39">
        <f t="shared" si="855"/>
        <v>0</v>
      </c>
      <c r="R441" s="39">
        <f t="shared" si="855"/>
        <v>0</v>
      </c>
      <c r="S441" s="39">
        <f t="shared" si="855"/>
        <v>0</v>
      </c>
      <c r="T441" s="39">
        <f t="shared" si="855"/>
        <v>0</v>
      </c>
      <c r="U441" s="39">
        <f t="shared" si="855"/>
        <v>0</v>
      </c>
      <c r="V441" s="39">
        <f t="shared" si="855"/>
        <v>0</v>
      </c>
      <c r="W441" s="39">
        <f t="shared" si="855"/>
        <v>0</v>
      </c>
      <c r="X441" s="39">
        <f t="shared" si="855"/>
        <v>0</v>
      </c>
      <c r="Y441" s="39">
        <f t="shared" si="855"/>
        <v>0</v>
      </c>
      <c r="Z441" s="40">
        <f t="shared" si="855"/>
        <v>0</v>
      </c>
      <c r="AA441" s="38">
        <f t="shared" si="855"/>
        <v>0</v>
      </c>
      <c r="AB441" s="39">
        <f t="shared" si="855"/>
        <v>0</v>
      </c>
      <c r="AC441" s="39">
        <f t="shared" si="855"/>
        <v>0</v>
      </c>
      <c r="AD441" s="39">
        <f t="shared" si="855"/>
        <v>0</v>
      </c>
      <c r="AE441" s="39">
        <f t="shared" si="855"/>
        <v>0</v>
      </c>
      <c r="AF441" s="39">
        <f t="shared" si="855"/>
        <v>0</v>
      </c>
      <c r="AG441" s="39">
        <f t="shared" si="855"/>
        <v>0</v>
      </c>
      <c r="AH441" s="39">
        <f t="shared" si="855"/>
        <v>0</v>
      </c>
      <c r="AI441" s="39">
        <f t="shared" si="855"/>
        <v>0</v>
      </c>
      <c r="AJ441" s="39">
        <f t="shared" si="855"/>
        <v>0</v>
      </c>
      <c r="AK441" s="39">
        <f t="shared" si="855"/>
        <v>0</v>
      </c>
      <c r="AL441" s="39">
        <f t="shared" si="855"/>
        <v>0</v>
      </c>
      <c r="AM441" s="51"/>
    </row>
    <row r="442" spans="1:39" ht="15" customHeight="1" x14ac:dyDescent="0.25">
      <c r="A442" s="254"/>
      <c r="B442" s="214"/>
      <c r="C442" s="214"/>
      <c r="D442" s="53" t="s">
        <v>10</v>
      </c>
      <c r="E442" s="41">
        <f ca="1">IF(E434="","",Ayarlar!$B$1)</f>
        <v>46142</v>
      </c>
      <c r="F442" s="42">
        <f ca="1">IF(F434="","",Ayarlar!$B$1)</f>
        <v>46142</v>
      </c>
      <c r="G442" s="42">
        <f ca="1">IF(G434="","",Ayarlar!$B$1)</f>
        <v>46142</v>
      </c>
      <c r="H442" s="42">
        <f ca="1">IF(H434="","",Ayarlar!$B$1)</f>
        <v>46142</v>
      </c>
      <c r="I442" s="42">
        <f ca="1">IF(I434="","",Ayarlar!$B$1)</f>
        <v>46142</v>
      </c>
      <c r="J442" s="42">
        <f ca="1">IF(J434="","",Ayarlar!$B$1)</f>
        <v>46142</v>
      </c>
      <c r="K442" s="42">
        <f ca="1">IF(K434="","",Ayarlar!$B$1)</f>
        <v>46142</v>
      </c>
      <c r="L442" s="42">
        <f ca="1">IF(L434="","",Ayarlar!$B$1)</f>
        <v>46142</v>
      </c>
      <c r="M442" s="42">
        <f ca="1">IF(M434="","",Ayarlar!$B$1)</f>
        <v>46142</v>
      </c>
      <c r="N442" s="43">
        <f ca="1">IF(N434="","",Ayarlar!$B$1)</f>
        <v>46142</v>
      </c>
      <c r="O442" s="42">
        <f ca="1">IF(O434="","",Ayarlar!$B$1)</f>
        <v>46142</v>
      </c>
      <c r="P442" s="42">
        <f ca="1">IF(P434="","",Ayarlar!$B$1)</f>
        <v>46142</v>
      </c>
      <c r="Q442" s="42">
        <f ca="1">IF(Q434="","",Ayarlar!$B$1)</f>
        <v>46142</v>
      </c>
      <c r="R442" s="42">
        <f ca="1">IF(R434="","",Ayarlar!$B$1)</f>
        <v>46142</v>
      </c>
      <c r="S442" s="42">
        <f ca="1">IF(S434="","",Ayarlar!$B$1)</f>
        <v>46142</v>
      </c>
      <c r="T442" s="42">
        <f ca="1">IF(T434="","",Ayarlar!$B$1)</f>
        <v>46142</v>
      </c>
      <c r="U442" s="42">
        <f ca="1">IF(U434="","",Ayarlar!$B$1)</f>
        <v>46142</v>
      </c>
      <c r="V442" s="42">
        <f ca="1">IF(V434="","",Ayarlar!$B$1)</f>
        <v>46142</v>
      </c>
      <c r="W442" s="42">
        <f ca="1">IF(W434="","",Ayarlar!$B$1)</f>
        <v>46142</v>
      </c>
      <c r="X442" s="42">
        <f ca="1">IF(X434="","",Ayarlar!$B$1)</f>
        <v>46142</v>
      </c>
      <c r="Y442" s="42">
        <f ca="1">IF(Y434="","",Ayarlar!$B$1)</f>
        <v>46142</v>
      </c>
      <c r="Z442" s="43">
        <f ca="1">IF(Z434="","",Ayarlar!$B$1)</f>
        <v>46142</v>
      </c>
      <c r="AA442" s="41">
        <f ca="1">IF(AA434="","",Ayarlar!$B$1)</f>
        <v>46142</v>
      </c>
      <c r="AB442" s="42">
        <f ca="1">IF(AB434="","",Ayarlar!$B$1)</f>
        <v>46142</v>
      </c>
      <c r="AC442" s="42">
        <f ca="1">IF(AC434="","",Ayarlar!$B$1)</f>
        <v>46142</v>
      </c>
      <c r="AD442" s="42">
        <f ca="1">IF(AD434="","",Ayarlar!$B$1)</f>
        <v>46142</v>
      </c>
      <c r="AE442" s="42">
        <f ca="1">IF(AE434="","",Ayarlar!$B$1)</f>
        <v>46142</v>
      </c>
      <c r="AF442" s="42">
        <f ca="1">IF(AF434="","",Ayarlar!$B$1)</f>
        <v>46142</v>
      </c>
      <c r="AG442" s="42">
        <f ca="1">IF(AG434="","",Ayarlar!$B$1)</f>
        <v>46142</v>
      </c>
      <c r="AH442" s="42">
        <f ca="1">IF(AH434="","",Ayarlar!$B$1)</f>
        <v>46142</v>
      </c>
      <c r="AI442" s="42">
        <f ca="1">IF(AI434="","",Ayarlar!$B$1)</f>
        <v>46142</v>
      </c>
      <c r="AJ442" s="42">
        <f ca="1">IF(AJ434="","",Ayarlar!$B$1)</f>
        <v>46142</v>
      </c>
      <c r="AK442" s="42">
        <f ca="1">IF(AK434="","",Ayarlar!$B$1)</f>
        <v>46142</v>
      </c>
      <c r="AL442" s="42">
        <f ca="1">IF(AL434="","",Ayarlar!$B$1)</f>
        <v>46142</v>
      </c>
      <c r="AM442" s="51"/>
    </row>
    <row r="443" spans="1:39" ht="15" customHeight="1" x14ac:dyDescent="0.25">
      <c r="A443" s="254"/>
      <c r="B443" s="214"/>
      <c r="C443" s="214"/>
      <c r="D443" s="53" t="s">
        <v>11</v>
      </c>
      <c r="E443" s="41">
        <f t="shared" ref="E443:AL443" si="856">IF(E434="","",EOMONTH(E434,0))</f>
        <v>45016</v>
      </c>
      <c r="F443" s="42">
        <f t="shared" si="856"/>
        <v>45046</v>
      </c>
      <c r="G443" s="42">
        <f t="shared" si="856"/>
        <v>45077</v>
      </c>
      <c r="H443" s="42">
        <f t="shared" si="856"/>
        <v>45107</v>
      </c>
      <c r="I443" s="42">
        <f t="shared" si="856"/>
        <v>45138</v>
      </c>
      <c r="J443" s="42">
        <f t="shared" si="856"/>
        <v>45169</v>
      </c>
      <c r="K443" s="42">
        <f t="shared" si="856"/>
        <v>45199</v>
      </c>
      <c r="L443" s="42">
        <f t="shared" si="856"/>
        <v>45230</v>
      </c>
      <c r="M443" s="42">
        <f t="shared" si="856"/>
        <v>45260</v>
      </c>
      <c r="N443" s="43">
        <f t="shared" si="856"/>
        <v>45291</v>
      </c>
      <c r="O443" s="42">
        <f t="shared" si="856"/>
        <v>45322</v>
      </c>
      <c r="P443" s="42">
        <f t="shared" si="856"/>
        <v>45351</v>
      </c>
      <c r="Q443" s="42">
        <f t="shared" si="856"/>
        <v>45382</v>
      </c>
      <c r="R443" s="42">
        <f t="shared" si="856"/>
        <v>45412</v>
      </c>
      <c r="S443" s="42">
        <f t="shared" si="856"/>
        <v>45443</v>
      </c>
      <c r="T443" s="42">
        <f t="shared" si="856"/>
        <v>45473</v>
      </c>
      <c r="U443" s="42">
        <f t="shared" si="856"/>
        <v>45504</v>
      </c>
      <c r="V443" s="42">
        <f t="shared" si="856"/>
        <v>45535</v>
      </c>
      <c r="W443" s="42">
        <f t="shared" si="856"/>
        <v>45565</v>
      </c>
      <c r="X443" s="42">
        <f t="shared" si="856"/>
        <v>45596</v>
      </c>
      <c r="Y443" s="42">
        <f t="shared" si="856"/>
        <v>45626</v>
      </c>
      <c r="Z443" s="43">
        <f t="shared" si="856"/>
        <v>45657</v>
      </c>
      <c r="AA443" s="41">
        <f t="shared" si="856"/>
        <v>45688</v>
      </c>
      <c r="AB443" s="42">
        <f t="shared" si="856"/>
        <v>45716</v>
      </c>
      <c r="AC443" s="42">
        <f t="shared" si="856"/>
        <v>45747</v>
      </c>
      <c r="AD443" s="42">
        <f t="shared" si="856"/>
        <v>45777</v>
      </c>
      <c r="AE443" s="42">
        <f t="shared" si="856"/>
        <v>45808</v>
      </c>
      <c r="AF443" s="42">
        <f t="shared" si="856"/>
        <v>45838</v>
      </c>
      <c r="AG443" s="42">
        <f t="shared" si="856"/>
        <v>45869</v>
      </c>
      <c r="AH443" s="42">
        <f t="shared" si="856"/>
        <v>45900</v>
      </c>
      <c r="AI443" s="42">
        <f t="shared" si="856"/>
        <v>45930</v>
      </c>
      <c r="AJ443" s="42">
        <f t="shared" si="856"/>
        <v>45961</v>
      </c>
      <c r="AK443" s="42">
        <f t="shared" si="856"/>
        <v>45991</v>
      </c>
      <c r="AL443" s="42">
        <f t="shared" si="856"/>
        <v>46022</v>
      </c>
      <c r="AM443" s="51"/>
    </row>
    <row r="444" spans="1:39" ht="15" customHeight="1" x14ac:dyDescent="0.25">
      <c r="A444" s="254"/>
      <c r="B444" s="214"/>
      <c r="C444" s="214"/>
      <c r="D444" s="53" t="s">
        <v>12</v>
      </c>
      <c r="E444" s="44">
        <f t="shared" ref="E444:AL444" ca="1" si="857">IF(E442="","",MAX(0,MIN(E442,DATE(2024,6,1)) - E443))</f>
        <v>428</v>
      </c>
      <c r="F444">
        <f t="shared" ca="1" si="857"/>
        <v>398</v>
      </c>
      <c r="G444">
        <f t="shared" ca="1" si="857"/>
        <v>367</v>
      </c>
      <c r="H444">
        <f t="shared" ca="1" si="857"/>
        <v>337</v>
      </c>
      <c r="I444">
        <f t="shared" ca="1" si="857"/>
        <v>306</v>
      </c>
      <c r="J444">
        <f t="shared" ca="1" si="857"/>
        <v>275</v>
      </c>
      <c r="K444">
        <f t="shared" ca="1" si="857"/>
        <v>245</v>
      </c>
      <c r="L444">
        <f t="shared" ca="1" si="857"/>
        <v>214</v>
      </c>
      <c r="M444">
        <f t="shared" ca="1" si="857"/>
        <v>184</v>
      </c>
      <c r="N444" s="45">
        <f t="shared" ca="1" si="857"/>
        <v>153</v>
      </c>
      <c r="O444">
        <f t="shared" ca="1" si="857"/>
        <v>122</v>
      </c>
      <c r="P444">
        <f t="shared" ca="1" si="857"/>
        <v>93</v>
      </c>
      <c r="Q444">
        <f t="shared" ca="1" si="857"/>
        <v>62</v>
      </c>
      <c r="R444">
        <f t="shared" ca="1" si="857"/>
        <v>32</v>
      </c>
      <c r="S444">
        <f t="shared" ca="1" si="857"/>
        <v>1</v>
      </c>
      <c r="T444">
        <f t="shared" ca="1" si="857"/>
        <v>0</v>
      </c>
      <c r="U444">
        <f t="shared" ca="1" si="857"/>
        <v>0</v>
      </c>
      <c r="V444">
        <f t="shared" ca="1" si="857"/>
        <v>0</v>
      </c>
      <c r="W444">
        <f t="shared" ca="1" si="857"/>
        <v>0</v>
      </c>
      <c r="X444">
        <f t="shared" ca="1" si="857"/>
        <v>0</v>
      </c>
      <c r="Y444">
        <f t="shared" ca="1" si="857"/>
        <v>0</v>
      </c>
      <c r="Z444" s="45">
        <f t="shared" ca="1" si="857"/>
        <v>0</v>
      </c>
      <c r="AA444" s="44">
        <f t="shared" ca="1" si="857"/>
        <v>0</v>
      </c>
      <c r="AB444">
        <f t="shared" ca="1" si="857"/>
        <v>0</v>
      </c>
      <c r="AC444">
        <f t="shared" ca="1" si="857"/>
        <v>0</v>
      </c>
      <c r="AD444">
        <f t="shared" ca="1" si="857"/>
        <v>0</v>
      </c>
      <c r="AE444">
        <f t="shared" ca="1" si="857"/>
        <v>0</v>
      </c>
      <c r="AF444">
        <f t="shared" ca="1" si="857"/>
        <v>0</v>
      </c>
      <c r="AG444">
        <f t="shared" ca="1" si="857"/>
        <v>0</v>
      </c>
      <c r="AH444">
        <f t="shared" ca="1" si="857"/>
        <v>0</v>
      </c>
      <c r="AI444">
        <f t="shared" ca="1" si="857"/>
        <v>0</v>
      </c>
      <c r="AJ444">
        <f t="shared" ca="1" si="857"/>
        <v>0</v>
      </c>
      <c r="AK444">
        <f t="shared" ca="1" si="857"/>
        <v>0</v>
      </c>
      <c r="AL444">
        <f t="shared" ca="1" si="857"/>
        <v>0</v>
      </c>
      <c r="AM444" s="51"/>
    </row>
    <row r="445" spans="1:39" ht="15" customHeight="1" x14ac:dyDescent="0.25">
      <c r="A445" s="254"/>
      <c r="B445" s="214"/>
      <c r="C445" s="214"/>
      <c r="D445" s="53" t="s">
        <v>13</v>
      </c>
      <c r="E445" s="44">
        <f t="shared" ref="E445:AL445" ca="1" si="858">IF(E442="","",MAX(0,E442 - MAX(E443,DATE(2024,6,1))))</f>
        <v>698</v>
      </c>
      <c r="F445">
        <f t="shared" ca="1" si="858"/>
        <v>698</v>
      </c>
      <c r="G445">
        <f t="shared" ca="1" si="858"/>
        <v>698</v>
      </c>
      <c r="H445">
        <f t="shared" ca="1" si="858"/>
        <v>698</v>
      </c>
      <c r="I445">
        <f t="shared" ca="1" si="858"/>
        <v>698</v>
      </c>
      <c r="J445">
        <f t="shared" ca="1" si="858"/>
        <v>698</v>
      </c>
      <c r="K445">
        <f t="shared" ca="1" si="858"/>
        <v>698</v>
      </c>
      <c r="L445">
        <f t="shared" ca="1" si="858"/>
        <v>698</v>
      </c>
      <c r="M445">
        <f t="shared" ca="1" si="858"/>
        <v>698</v>
      </c>
      <c r="N445" s="45">
        <f t="shared" ca="1" si="858"/>
        <v>698</v>
      </c>
      <c r="O445">
        <f t="shared" ca="1" si="858"/>
        <v>698</v>
      </c>
      <c r="P445">
        <f t="shared" ca="1" si="858"/>
        <v>698</v>
      </c>
      <c r="Q445">
        <f t="shared" ca="1" si="858"/>
        <v>698</v>
      </c>
      <c r="R445">
        <f t="shared" ca="1" si="858"/>
        <v>698</v>
      </c>
      <c r="S445">
        <f t="shared" ca="1" si="858"/>
        <v>698</v>
      </c>
      <c r="T445">
        <f t="shared" ca="1" si="858"/>
        <v>669</v>
      </c>
      <c r="U445">
        <f t="shared" ca="1" si="858"/>
        <v>638</v>
      </c>
      <c r="V445">
        <f t="shared" ca="1" si="858"/>
        <v>607</v>
      </c>
      <c r="W445">
        <f t="shared" ca="1" si="858"/>
        <v>577</v>
      </c>
      <c r="X445">
        <f t="shared" ca="1" si="858"/>
        <v>546</v>
      </c>
      <c r="Y445">
        <f t="shared" ca="1" si="858"/>
        <v>516</v>
      </c>
      <c r="Z445" s="45">
        <f t="shared" ca="1" si="858"/>
        <v>485</v>
      </c>
      <c r="AA445" s="44">
        <f t="shared" ca="1" si="858"/>
        <v>454</v>
      </c>
      <c r="AB445">
        <f t="shared" ca="1" si="858"/>
        <v>426</v>
      </c>
      <c r="AC445">
        <f t="shared" ca="1" si="858"/>
        <v>395</v>
      </c>
      <c r="AD445">
        <f t="shared" ca="1" si="858"/>
        <v>365</v>
      </c>
      <c r="AE445">
        <f t="shared" ca="1" si="858"/>
        <v>334</v>
      </c>
      <c r="AF445">
        <f t="shared" ca="1" si="858"/>
        <v>304</v>
      </c>
      <c r="AG445">
        <f t="shared" ca="1" si="858"/>
        <v>273</v>
      </c>
      <c r="AH445">
        <f t="shared" ca="1" si="858"/>
        <v>242</v>
      </c>
      <c r="AI445">
        <f t="shared" ca="1" si="858"/>
        <v>212</v>
      </c>
      <c r="AJ445">
        <f t="shared" ca="1" si="858"/>
        <v>181</v>
      </c>
      <c r="AK445">
        <f t="shared" ca="1" si="858"/>
        <v>151</v>
      </c>
      <c r="AL445">
        <f t="shared" ca="1" si="858"/>
        <v>120</v>
      </c>
      <c r="AM445" s="51"/>
    </row>
    <row r="446" spans="1:39" ht="15" customHeight="1" x14ac:dyDescent="0.25">
      <c r="A446" s="254"/>
      <c r="B446" s="214"/>
      <c r="C446" s="214"/>
      <c r="D446" s="53" t="s">
        <v>14</v>
      </c>
      <c r="E446" s="46">
        <f t="shared" ref="E446:AL446" ca="1" si="859">IF(E442="","",0.09*E444/365+0.24*E445/365)</f>
        <v>0.56449315068493144</v>
      </c>
      <c r="F446" s="47">
        <f t="shared" ca="1" si="859"/>
        <v>0.55709589041095886</v>
      </c>
      <c r="G446" s="47">
        <f t="shared" ca="1" si="859"/>
        <v>0.54945205479452053</v>
      </c>
      <c r="H446" s="47">
        <f t="shared" ca="1" si="859"/>
        <v>0.54205479452054794</v>
      </c>
      <c r="I446" s="47">
        <f t="shared" ca="1" si="859"/>
        <v>0.5344109589041095</v>
      </c>
      <c r="J446" s="47">
        <f t="shared" ca="1" si="859"/>
        <v>0.52676712328767117</v>
      </c>
      <c r="K446" s="47">
        <f t="shared" ca="1" si="859"/>
        <v>0.51936986301369858</v>
      </c>
      <c r="L446" s="47">
        <f t="shared" ca="1" si="859"/>
        <v>0.51172602739726025</v>
      </c>
      <c r="M446" s="47">
        <f t="shared" ca="1" si="859"/>
        <v>0.50432876712328767</v>
      </c>
      <c r="N446" s="48">
        <f t="shared" ca="1" si="859"/>
        <v>0.49668493150684928</v>
      </c>
      <c r="O446" s="47">
        <f t="shared" ca="1" si="859"/>
        <v>0.48904109589041095</v>
      </c>
      <c r="P446" s="47">
        <f t="shared" ca="1" si="859"/>
        <v>0.48189041095890406</v>
      </c>
      <c r="Q446" s="47">
        <f t="shared" ca="1" si="859"/>
        <v>0.47424657534246573</v>
      </c>
      <c r="R446" s="47">
        <f t="shared" ca="1" si="859"/>
        <v>0.46684931506849314</v>
      </c>
      <c r="S446" s="47">
        <f t="shared" ca="1" si="859"/>
        <v>0.45920547945205475</v>
      </c>
      <c r="T446" s="47">
        <f t="shared" ca="1" si="859"/>
        <v>0.43989041095890413</v>
      </c>
      <c r="U446" s="47">
        <f t="shared" ca="1" si="859"/>
        <v>0.41950684931506849</v>
      </c>
      <c r="V446" s="47">
        <f t="shared" ca="1" si="859"/>
        <v>0.3991232876712329</v>
      </c>
      <c r="W446" s="47">
        <f t="shared" ca="1" si="859"/>
        <v>0.37939726027397258</v>
      </c>
      <c r="X446" s="47">
        <f t="shared" ca="1" si="859"/>
        <v>0.35901369863013699</v>
      </c>
      <c r="Y446" s="47">
        <f t="shared" ca="1" si="859"/>
        <v>0.33928767123287668</v>
      </c>
      <c r="Z446" s="48">
        <f t="shared" ca="1" si="859"/>
        <v>0.31890410958904108</v>
      </c>
      <c r="AA446" s="46">
        <f t="shared" ca="1" si="859"/>
        <v>0.29852054794520544</v>
      </c>
      <c r="AB446" s="47">
        <f t="shared" ca="1" si="859"/>
        <v>0.2801095890410959</v>
      </c>
      <c r="AC446" s="47">
        <f t="shared" ca="1" si="859"/>
        <v>0.25972602739726025</v>
      </c>
      <c r="AD446" s="47">
        <f t="shared" ca="1" si="859"/>
        <v>0.24</v>
      </c>
      <c r="AE446" s="47">
        <f t="shared" ca="1" si="859"/>
        <v>0.21961643835616437</v>
      </c>
      <c r="AF446" s="47">
        <f t="shared" ca="1" si="859"/>
        <v>0.19989041095890409</v>
      </c>
      <c r="AG446" s="47">
        <f t="shared" ca="1" si="859"/>
        <v>0.1795068493150685</v>
      </c>
      <c r="AH446" s="47">
        <f t="shared" ca="1" si="859"/>
        <v>0.15912328767123288</v>
      </c>
      <c r="AI446" s="47">
        <f t="shared" ca="1" si="859"/>
        <v>0.13939726027397259</v>
      </c>
      <c r="AJ446" s="47">
        <f t="shared" ca="1" si="859"/>
        <v>0.11901369863013699</v>
      </c>
      <c r="AK446" s="47">
        <f t="shared" ca="1" si="859"/>
        <v>9.9287671232876712E-2</v>
      </c>
      <c r="AL446" s="47">
        <f t="shared" ca="1" si="859"/>
        <v>7.8904109589041094E-2</v>
      </c>
      <c r="AM446" s="51"/>
    </row>
    <row r="447" spans="1:39" ht="15" customHeight="1" x14ac:dyDescent="0.25">
      <c r="A447" s="254"/>
      <c r="B447" s="214"/>
      <c r="C447" s="214"/>
      <c r="D447" s="53" t="s">
        <v>21</v>
      </c>
      <c r="E447" s="38">
        <f ca="1">IF(E$441="","",E441*E446)</f>
        <v>0</v>
      </c>
      <c r="F447" s="38">
        <f t="shared" ref="F447:AL447" ca="1" si="860">IF(F$441="","",F441*F446)</f>
        <v>0</v>
      </c>
      <c r="G447" s="38">
        <f t="shared" ca="1" si="860"/>
        <v>0</v>
      </c>
      <c r="H447" s="38">
        <f t="shared" ca="1" si="860"/>
        <v>0</v>
      </c>
      <c r="I447" s="38">
        <f t="shared" ca="1" si="860"/>
        <v>0</v>
      </c>
      <c r="J447" s="38">
        <f t="shared" ca="1" si="860"/>
        <v>0</v>
      </c>
      <c r="K447" s="38">
        <f t="shared" ca="1" si="860"/>
        <v>0</v>
      </c>
      <c r="L447" s="38">
        <f t="shared" ca="1" si="860"/>
        <v>0</v>
      </c>
      <c r="M447" s="38">
        <f t="shared" ca="1" si="860"/>
        <v>0</v>
      </c>
      <c r="N447" s="38">
        <f t="shared" ca="1" si="860"/>
        <v>0</v>
      </c>
      <c r="O447" s="38">
        <f t="shared" ca="1" si="860"/>
        <v>0</v>
      </c>
      <c r="P447" s="38">
        <f t="shared" ca="1" si="860"/>
        <v>0</v>
      </c>
      <c r="Q447" s="38">
        <f t="shared" ca="1" si="860"/>
        <v>0</v>
      </c>
      <c r="R447" s="38">
        <f t="shared" ca="1" si="860"/>
        <v>0</v>
      </c>
      <c r="S447" s="38">
        <f t="shared" ca="1" si="860"/>
        <v>0</v>
      </c>
      <c r="T447" s="38">
        <f t="shared" ca="1" si="860"/>
        <v>0</v>
      </c>
      <c r="U447" s="38">
        <f t="shared" ca="1" si="860"/>
        <v>0</v>
      </c>
      <c r="V447" s="38">
        <f t="shared" ca="1" si="860"/>
        <v>0</v>
      </c>
      <c r="W447" s="38">
        <f t="shared" ca="1" si="860"/>
        <v>0</v>
      </c>
      <c r="X447" s="38">
        <f t="shared" ca="1" si="860"/>
        <v>0</v>
      </c>
      <c r="Y447" s="38">
        <f t="shared" ca="1" si="860"/>
        <v>0</v>
      </c>
      <c r="Z447" s="38">
        <f t="shared" ca="1" si="860"/>
        <v>0</v>
      </c>
      <c r="AA447" s="38">
        <f t="shared" ca="1" si="860"/>
        <v>0</v>
      </c>
      <c r="AB447" s="38">
        <f t="shared" ca="1" si="860"/>
        <v>0</v>
      </c>
      <c r="AC447" s="38">
        <f t="shared" ca="1" si="860"/>
        <v>0</v>
      </c>
      <c r="AD447" s="38">
        <f t="shared" ca="1" si="860"/>
        <v>0</v>
      </c>
      <c r="AE447" s="38">
        <f t="shared" ca="1" si="860"/>
        <v>0</v>
      </c>
      <c r="AF447" s="38">
        <f t="shared" ca="1" si="860"/>
        <v>0</v>
      </c>
      <c r="AG447" s="38">
        <f t="shared" ca="1" si="860"/>
        <v>0</v>
      </c>
      <c r="AH447" s="38">
        <f t="shared" ca="1" si="860"/>
        <v>0</v>
      </c>
      <c r="AI447" s="38">
        <f t="shared" ca="1" si="860"/>
        <v>0</v>
      </c>
      <c r="AJ447" s="38">
        <f t="shared" ca="1" si="860"/>
        <v>0</v>
      </c>
      <c r="AK447" s="38">
        <f t="shared" ca="1" si="860"/>
        <v>0</v>
      </c>
      <c r="AL447" s="38">
        <f t="shared" ca="1" si="860"/>
        <v>0</v>
      </c>
      <c r="AM447" s="51"/>
    </row>
    <row r="448" spans="1:39" ht="15" customHeight="1" x14ac:dyDescent="0.25">
      <c r="A448" s="254"/>
      <c r="B448" s="214"/>
      <c r="C448" s="214"/>
      <c r="D448" s="53" t="s">
        <v>15</v>
      </c>
      <c r="E448" s="38">
        <f ca="1">IF(E437="","",E437+E447)</f>
        <v>0</v>
      </c>
      <c r="F448" s="39">
        <f ca="1">IF(F437="","",F437+F447)</f>
        <v>0</v>
      </c>
      <c r="G448" s="39">
        <f ca="1">IF(G437="","",G437+G447)</f>
        <v>0</v>
      </c>
      <c r="H448" s="39">
        <f t="shared" ref="H448" ca="1" si="861">IF(H437="","",H437+H447)</f>
        <v>0</v>
      </c>
      <c r="I448" s="39">
        <f t="shared" ref="I448" ca="1" si="862">IF(I437="","",I437+I447)</f>
        <v>0</v>
      </c>
      <c r="J448" s="39">
        <f t="shared" ref="J448" ca="1" si="863">IF(J437="","",J437+J447)</f>
        <v>0</v>
      </c>
      <c r="K448" s="39">
        <f t="shared" ref="K448" ca="1" si="864">IF(K437="","",K437+K447)</f>
        <v>0</v>
      </c>
      <c r="L448" s="39">
        <f t="shared" ref="L448" ca="1" si="865">IF(L437="","",L437+L447)</f>
        <v>0</v>
      </c>
      <c r="M448" s="39">
        <f t="shared" ref="M448" ca="1" si="866">IF(M437="","",M437+M447)</f>
        <v>0</v>
      </c>
      <c r="N448" s="40">
        <f t="shared" ref="N448" ca="1" si="867">IF(N437="","",N437+N447)</f>
        <v>0</v>
      </c>
      <c r="O448" s="39">
        <f t="shared" ref="O448" ca="1" si="868">IF(O437="","",O437+O447)</f>
        <v>0</v>
      </c>
      <c r="P448" s="39">
        <f t="shared" ref="P448" ca="1" si="869">IF(P437="","",P437+P447)</f>
        <v>0</v>
      </c>
      <c r="Q448" s="39">
        <f t="shared" ref="Q448" ca="1" si="870">IF(Q437="","",Q437+Q447)</f>
        <v>0</v>
      </c>
      <c r="R448" s="39">
        <f t="shared" ref="R448" ca="1" si="871">IF(R437="","",R437+R447)</f>
        <v>0</v>
      </c>
      <c r="S448" s="39">
        <f t="shared" ref="S448" ca="1" si="872">IF(S437="","",S437+S447)</f>
        <v>0</v>
      </c>
      <c r="T448" s="39">
        <f t="shared" ref="T448" ca="1" si="873">IF(T437="","",T437+T447)</f>
        <v>0</v>
      </c>
      <c r="U448" s="39">
        <f t="shared" ref="U448" ca="1" si="874">IF(U437="","",U437+U447)</f>
        <v>0</v>
      </c>
      <c r="V448" s="39">
        <f t="shared" ref="V448" ca="1" si="875">IF(V437="","",V437+V447)</f>
        <v>0</v>
      </c>
      <c r="W448" s="39">
        <f t="shared" ref="W448" ca="1" si="876">IF(W437="","",W437+W447)</f>
        <v>0</v>
      </c>
      <c r="X448" s="39">
        <f t="shared" ref="X448" ca="1" si="877">IF(X437="","",X437+X447)</f>
        <v>0</v>
      </c>
      <c r="Y448" s="39">
        <f t="shared" ref="Y448" ca="1" si="878">IF(Y437="","",Y437+Y447)</f>
        <v>0</v>
      </c>
      <c r="Z448" s="40">
        <f t="shared" ref="Z448" ca="1" si="879">IF(Z437="","",Z437+Z447)</f>
        <v>0</v>
      </c>
      <c r="AA448" s="38">
        <f t="shared" ref="AA448" ca="1" si="880">IF(AA437="","",AA437+AA447)</f>
        <v>0</v>
      </c>
      <c r="AB448" s="39">
        <f t="shared" ref="AB448" ca="1" si="881">IF(AB437="","",AB437+AB447)</f>
        <v>0</v>
      </c>
      <c r="AC448" s="39">
        <f t="shared" ref="AC448" ca="1" si="882">IF(AC437="","",AC437+AC447)</f>
        <v>0</v>
      </c>
      <c r="AD448" s="39">
        <f t="shared" ref="AD448" ca="1" si="883">IF(AD437="","",AD437+AD447)</f>
        <v>0</v>
      </c>
      <c r="AE448" s="39">
        <f t="shared" ref="AE448" ca="1" si="884">IF(AE437="","",AE437+AE447)</f>
        <v>0</v>
      </c>
      <c r="AF448" s="39">
        <f t="shared" ref="AF448" ca="1" si="885">IF(AF437="","",AF437+AF447)</f>
        <v>0</v>
      </c>
      <c r="AG448" s="39">
        <f t="shared" ref="AG448" ca="1" si="886">IF(AG437="","",AG437+AG447)</f>
        <v>0</v>
      </c>
      <c r="AH448" s="39">
        <f t="shared" ref="AH448" ca="1" si="887">IF(AH437="","",AH437+AH447)</f>
        <v>0</v>
      </c>
      <c r="AI448" s="39">
        <f t="shared" ref="AI448" ca="1" si="888">IF(AI437="","",AI437+AI447)</f>
        <v>0</v>
      </c>
      <c r="AJ448" s="39">
        <f t="shared" ref="AJ448" ca="1" si="889">IF(AJ437="","",AJ437+AJ447)</f>
        <v>0</v>
      </c>
      <c r="AK448" s="39">
        <f t="shared" ref="AK448" ca="1" si="890">IF(AK437="","",AK437+AK447)</f>
        <v>0</v>
      </c>
      <c r="AL448" s="39">
        <f t="shared" ref="AL448" ca="1" si="891">IF(AL437="","",AL437+AL447)</f>
        <v>0</v>
      </c>
      <c r="AM448" s="51"/>
    </row>
    <row r="449" spans="1:39" ht="15" customHeight="1" x14ac:dyDescent="0.25">
      <c r="A449" s="254"/>
      <c r="B449" s="214"/>
      <c r="C449" s="214"/>
      <c r="D449" s="53" t="s">
        <v>16</v>
      </c>
      <c r="E449" s="44">
        <f t="shared" ref="E449:AL449" ca="1" si="892">IF(E441="","",E441+E447)</f>
        <v>0</v>
      </c>
      <c r="F449">
        <f t="shared" ca="1" si="892"/>
        <v>0</v>
      </c>
      <c r="G449">
        <f t="shared" ca="1" si="892"/>
        <v>0</v>
      </c>
      <c r="H449">
        <f t="shared" ca="1" si="892"/>
        <v>0</v>
      </c>
      <c r="I449">
        <f t="shared" ca="1" si="892"/>
        <v>0</v>
      </c>
      <c r="J449">
        <f t="shared" ca="1" si="892"/>
        <v>0</v>
      </c>
      <c r="K449">
        <f t="shared" ca="1" si="892"/>
        <v>0</v>
      </c>
      <c r="L449">
        <f t="shared" ca="1" si="892"/>
        <v>0</v>
      </c>
      <c r="M449">
        <f t="shared" ca="1" si="892"/>
        <v>0</v>
      </c>
      <c r="N449" s="45">
        <f t="shared" ca="1" si="892"/>
        <v>0</v>
      </c>
      <c r="O449">
        <f t="shared" ca="1" si="892"/>
        <v>0</v>
      </c>
      <c r="P449">
        <f t="shared" ca="1" si="892"/>
        <v>0</v>
      </c>
      <c r="Q449">
        <f t="shared" ca="1" si="892"/>
        <v>0</v>
      </c>
      <c r="R449">
        <f t="shared" ca="1" si="892"/>
        <v>0</v>
      </c>
      <c r="S449">
        <f t="shared" ca="1" si="892"/>
        <v>0</v>
      </c>
      <c r="T449">
        <f t="shared" ca="1" si="892"/>
        <v>0</v>
      </c>
      <c r="U449">
        <f t="shared" ca="1" si="892"/>
        <v>0</v>
      </c>
      <c r="V449">
        <f t="shared" ca="1" si="892"/>
        <v>0</v>
      </c>
      <c r="W449">
        <f t="shared" ca="1" si="892"/>
        <v>0</v>
      </c>
      <c r="X449">
        <f t="shared" ca="1" si="892"/>
        <v>0</v>
      </c>
      <c r="Y449">
        <f t="shared" ca="1" si="892"/>
        <v>0</v>
      </c>
      <c r="Z449" s="45">
        <f t="shared" ca="1" si="892"/>
        <v>0</v>
      </c>
      <c r="AA449" s="44">
        <f t="shared" ca="1" si="892"/>
        <v>0</v>
      </c>
      <c r="AB449">
        <f t="shared" ca="1" si="892"/>
        <v>0</v>
      </c>
      <c r="AC449">
        <f t="shared" ca="1" si="892"/>
        <v>0</v>
      </c>
      <c r="AD449">
        <f t="shared" ca="1" si="892"/>
        <v>0</v>
      </c>
      <c r="AE449">
        <f t="shared" ca="1" si="892"/>
        <v>0</v>
      </c>
      <c r="AF449">
        <f t="shared" ca="1" si="892"/>
        <v>0</v>
      </c>
      <c r="AG449">
        <f t="shared" ca="1" si="892"/>
        <v>0</v>
      </c>
      <c r="AH449">
        <f t="shared" ca="1" si="892"/>
        <v>0</v>
      </c>
      <c r="AI449">
        <f t="shared" ca="1" si="892"/>
        <v>0</v>
      </c>
      <c r="AJ449">
        <f t="shared" ca="1" si="892"/>
        <v>0</v>
      </c>
      <c r="AK449">
        <f t="shared" ca="1" si="892"/>
        <v>0</v>
      </c>
      <c r="AL449">
        <f t="shared" ca="1" si="892"/>
        <v>0</v>
      </c>
      <c r="AM449" s="51"/>
    </row>
    <row r="450" spans="1:39" ht="15.75" customHeight="1" x14ac:dyDescent="0.25">
      <c r="A450" s="254"/>
      <c r="B450" s="214"/>
      <c r="C450" s="214"/>
      <c r="D450" s="50" t="s">
        <v>8</v>
      </c>
      <c r="E450" s="244">
        <f>SUMIFS(Katsayilar!$C$2:$C$50,Katsayilar!$A$2:$A$50,"&lt;="&amp;DATE(YEAR(E434),MONTH(E434),1),Katsayilar!$B$2:$B$50,"&gt;="&amp;DATE(YEAR(E434),MONTH(E434),1))</f>
        <v>0.43368400000000001</v>
      </c>
      <c r="F450" s="238"/>
      <c r="G450" s="238"/>
      <c r="H450" s="230"/>
      <c r="I450" s="231">
        <f>SUMIFS(Katsayilar!$C$2:$C$50,Katsayilar!$A$2:$A$50,"&lt;="&amp;DATE(YEAR(I434),MONTH(I434),1),Katsayilar!$B$2:$B$50,"&gt;="&amp;DATE(YEAR(I434),MONTH(I434),1))</f>
        <v>0.50979600000000003</v>
      </c>
      <c r="J450" s="238"/>
      <c r="K450" s="238"/>
      <c r="L450" s="238"/>
      <c r="M450" s="238"/>
      <c r="N450" s="239"/>
      <c r="O450" s="244">
        <f>SUMIFS(Katsayilar!$C$2:$C$50,Katsayilar!$A$2:$A$50,"&lt;="&amp;DATE(YEAR(O434),MONTH(O434),1),Katsayilar!$B$2:$B$50,"&gt;="&amp;DATE(YEAR(O434),MONTH(O434),1))</f>
        <v>0.76087099999999996</v>
      </c>
      <c r="P450" s="238"/>
      <c r="Q450" s="238"/>
      <c r="R450" s="238"/>
      <c r="S450" s="238"/>
      <c r="T450" s="230"/>
      <c r="U450" s="231">
        <f>SUMIFS(Katsayilar!$C$2:$C$50,Katsayilar!$A$2:$A$50,"&lt;="&amp;DATE(YEAR(U434),MONTH(U434),1),Katsayilar!$B$2:$B$50,"&gt;="&amp;DATE(YEAR(U434),MONTH(U434),1))</f>
        <v>0.90779600000000005</v>
      </c>
      <c r="V450" s="238"/>
      <c r="W450" s="238"/>
      <c r="X450" s="238"/>
      <c r="Y450" s="238"/>
      <c r="Z450" s="239"/>
      <c r="AA450" s="244">
        <f>SUMIFS(Katsayilar!$C$2:$C$50,Katsayilar!$A$2:$A$50,"&lt;="&amp;DATE(YEAR(AA434),MONTH(AA434),1),Katsayilar!$B$2:$B$50,"&gt;="&amp;DATE(YEAR(AA434),MONTH(AA434),1))</f>
        <v>1.012556</v>
      </c>
      <c r="AB450" s="238"/>
      <c r="AC450" s="238"/>
      <c r="AD450" s="238"/>
      <c r="AE450" s="238"/>
      <c r="AF450" s="230"/>
      <c r="AG450" s="231">
        <f>SUMIFS(Katsayilar!$C$2:$C$50,Katsayilar!$A$2:$A$50,"&lt;="&amp;DATE(YEAR(AG434),MONTH(AG434),1),Katsayilar!$B$2:$B$50,"&gt;="&amp;DATE(YEAR(AG434),MONTH(AG434),1))</f>
        <v>1.1702109999999999</v>
      </c>
      <c r="AH450" s="238"/>
      <c r="AI450" s="238"/>
      <c r="AJ450" s="238"/>
      <c r="AK450" s="238"/>
      <c r="AL450" s="239"/>
      <c r="AM450" s="51"/>
    </row>
    <row r="451" spans="1:39" ht="15.75" customHeight="1" x14ac:dyDescent="0.25">
      <c r="A451" s="254"/>
      <c r="B451" s="214"/>
      <c r="C451" s="214"/>
      <c r="D451" s="50" t="s">
        <v>17</v>
      </c>
      <c r="E451" s="240">
        <f>SUM(E437:H437)</f>
        <v>0</v>
      </c>
      <c r="F451" s="241"/>
      <c r="G451" s="241"/>
      <c r="H451" s="223"/>
      <c r="I451" s="242">
        <f>SUM(I437:N437)</f>
        <v>0</v>
      </c>
      <c r="J451" s="241"/>
      <c r="K451" s="241"/>
      <c r="L451" s="241"/>
      <c r="M451" s="241"/>
      <c r="N451" s="243"/>
      <c r="O451" s="240">
        <f t="shared" ref="O451:O455" si="893">SUM(O437:T437)</f>
        <v>0</v>
      </c>
      <c r="P451" s="241"/>
      <c r="Q451" s="241"/>
      <c r="R451" s="241"/>
      <c r="S451" s="241"/>
      <c r="T451" s="223"/>
      <c r="U451" s="242">
        <f t="shared" ref="U451:U455" si="894">SUM(U437:Z437)</f>
        <v>0</v>
      </c>
      <c r="V451" s="241"/>
      <c r="W451" s="241"/>
      <c r="X451" s="241"/>
      <c r="Y451" s="241"/>
      <c r="Z451" s="243"/>
      <c r="AA451" s="240">
        <f t="shared" ref="AA451:AA455" si="895">SUM(AA437:AF437)</f>
        <v>0</v>
      </c>
      <c r="AB451" s="241"/>
      <c r="AC451" s="241"/>
      <c r="AD451" s="241"/>
      <c r="AE451" s="241"/>
      <c r="AF451" s="223"/>
      <c r="AG451" s="242">
        <f t="shared" ref="AG451:AG455" si="896">SUM(AG437:AL437)</f>
        <v>0</v>
      </c>
      <c r="AH451" s="241"/>
      <c r="AI451" s="241"/>
      <c r="AJ451" s="241"/>
      <c r="AK451" s="241"/>
      <c r="AL451" s="243"/>
      <c r="AM451" s="49">
        <f>SUM(E451:AL451)</f>
        <v>0</v>
      </c>
    </row>
    <row r="452" spans="1:39" ht="15.75" customHeight="1" x14ac:dyDescent="0.25">
      <c r="A452" s="254"/>
      <c r="B452" s="214"/>
      <c r="C452" s="214"/>
      <c r="D452" s="50" t="s">
        <v>51</v>
      </c>
      <c r="E452" s="240">
        <f>SUM(E438:H438)</f>
        <v>0</v>
      </c>
      <c r="F452" s="241"/>
      <c r="G452" s="241"/>
      <c r="H452" s="223"/>
      <c r="I452" s="242">
        <f t="shared" ref="I452:I455" si="897">SUM(I438:N438)</f>
        <v>0</v>
      </c>
      <c r="J452" s="241"/>
      <c r="K452" s="241"/>
      <c r="L452" s="241"/>
      <c r="M452" s="241"/>
      <c r="N452" s="243"/>
      <c r="O452" s="240">
        <f t="shared" si="893"/>
        <v>0</v>
      </c>
      <c r="P452" s="241"/>
      <c r="Q452" s="241"/>
      <c r="R452" s="241"/>
      <c r="S452" s="241"/>
      <c r="T452" s="223"/>
      <c r="U452" s="242">
        <f t="shared" si="894"/>
        <v>0</v>
      </c>
      <c r="V452" s="241"/>
      <c r="W452" s="241"/>
      <c r="X452" s="241"/>
      <c r="Y452" s="241"/>
      <c r="Z452" s="243"/>
      <c r="AA452" s="240">
        <f t="shared" si="895"/>
        <v>0</v>
      </c>
      <c r="AB452" s="241"/>
      <c r="AC452" s="241"/>
      <c r="AD452" s="241"/>
      <c r="AE452" s="241"/>
      <c r="AF452" s="223"/>
      <c r="AG452" s="242">
        <f t="shared" si="896"/>
        <v>0</v>
      </c>
      <c r="AH452" s="241"/>
      <c r="AI452" s="241"/>
      <c r="AJ452" s="241"/>
      <c r="AK452" s="241"/>
      <c r="AL452" s="243"/>
      <c r="AM452" s="49">
        <f t="shared" ref="AM452:AM458" si="898">SUM(E452:AL452)</f>
        <v>0</v>
      </c>
    </row>
    <row r="453" spans="1:39" ht="15.75" customHeight="1" x14ac:dyDescent="0.25">
      <c r="A453" s="254"/>
      <c r="B453" s="214"/>
      <c r="C453" s="214"/>
      <c r="D453" s="50" t="s">
        <v>18</v>
      </c>
      <c r="E453" s="240">
        <f t="shared" ref="E453:E455" si="899">SUM(E439:H439)</f>
        <v>0</v>
      </c>
      <c r="F453" s="241"/>
      <c r="G453" s="241"/>
      <c r="H453" s="223"/>
      <c r="I453" s="242">
        <f t="shared" si="897"/>
        <v>0</v>
      </c>
      <c r="J453" s="241"/>
      <c r="K453" s="241"/>
      <c r="L453" s="241"/>
      <c r="M453" s="241"/>
      <c r="N453" s="243"/>
      <c r="O453" s="240">
        <f t="shared" si="893"/>
        <v>0</v>
      </c>
      <c r="P453" s="241"/>
      <c r="Q453" s="241"/>
      <c r="R453" s="241"/>
      <c r="S453" s="241"/>
      <c r="T453" s="223"/>
      <c r="U453" s="242">
        <f t="shared" si="894"/>
        <v>0</v>
      </c>
      <c r="V453" s="241"/>
      <c r="W453" s="241"/>
      <c r="X453" s="241"/>
      <c r="Y453" s="241"/>
      <c r="Z453" s="243"/>
      <c r="AA453" s="240">
        <f t="shared" si="895"/>
        <v>0</v>
      </c>
      <c r="AB453" s="241"/>
      <c r="AC453" s="241"/>
      <c r="AD453" s="241"/>
      <c r="AE453" s="241"/>
      <c r="AF453" s="223"/>
      <c r="AG453" s="242">
        <f t="shared" si="896"/>
        <v>0</v>
      </c>
      <c r="AH453" s="241"/>
      <c r="AI453" s="241"/>
      <c r="AJ453" s="241"/>
      <c r="AK453" s="241"/>
      <c r="AL453" s="243"/>
      <c r="AM453" s="49">
        <f t="shared" si="898"/>
        <v>0</v>
      </c>
    </row>
    <row r="454" spans="1:39" ht="15.75" customHeight="1" x14ac:dyDescent="0.25">
      <c r="A454" s="254"/>
      <c r="B454" s="214"/>
      <c r="C454" s="214"/>
      <c r="D454" s="50" t="s">
        <v>9</v>
      </c>
      <c r="E454" s="240">
        <f t="shared" si="899"/>
        <v>0</v>
      </c>
      <c r="F454" s="241"/>
      <c r="G454" s="241"/>
      <c r="H454" s="223"/>
      <c r="I454" s="242">
        <f t="shared" si="897"/>
        <v>0</v>
      </c>
      <c r="J454" s="241"/>
      <c r="K454" s="241"/>
      <c r="L454" s="241"/>
      <c r="M454" s="241"/>
      <c r="N454" s="243"/>
      <c r="O454" s="240">
        <f t="shared" si="893"/>
        <v>0</v>
      </c>
      <c r="P454" s="241"/>
      <c r="Q454" s="241"/>
      <c r="R454" s="241"/>
      <c r="S454" s="241"/>
      <c r="T454" s="223"/>
      <c r="U454" s="242">
        <f t="shared" si="894"/>
        <v>0</v>
      </c>
      <c r="V454" s="241"/>
      <c r="W454" s="241"/>
      <c r="X454" s="241"/>
      <c r="Y454" s="241"/>
      <c r="Z454" s="243"/>
      <c r="AA454" s="240">
        <f t="shared" si="895"/>
        <v>0</v>
      </c>
      <c r="AB454" s="241"/>
      <c r="AC454" s="241"/>
      <c r="AD454" s="241"/>
      <c r="AE454" s="241"/>
      <c r="AF454" s="223"/>
      <c r="AG454" s="242">
        <f t="shared" si="896"/>
        <v>0</v>
      </c>
      <c r="AH454" s="241"/>
      <c r="AI454" s="241"/>
      <c r="AJ454" s="241"/>
      <c r="AK454" s="241"/>
      <c r="AL454" s="243"/>
      <c r="AM454" s="49">
        <f t="shared" si="898"/>
        <v>0</v>
      </c>
    </row>
    <row r="455" spans="1:39" ht="15.75" customHeight="1" x14ac:dyDescent="0.25">
      <c r="A455" s="254"/>
      <c r="B455" s="214"/>
      <c r="C455" s="214"/>
      <c r="D455" s="50" t="s">
        <v>19</v>
      </c>
      <c r="E455" s="240">
        <f t="shared" si="899"/>
        <v>0</v>
      </c>
      <c r="F455" s="241"/>
      <c r="G455" s="241"/>
      <c r="H455" s="223"/>
      <c r="I455" s="242">
        <f t="shared" si="897"/>
        <v>0</v>
      </c>
      <c r="J455" s="241"/>
      <c r="K455" s="241"/>
      <c r="L455" s="241"/>
      <c r="M455" s="241"/>
      <c r="N455" s="243"/>
      <c r="O455" s="240">
        <f t="shared" si="893"/>
        <v>0</v>
      </c>
      <c r="P455" s="241"/>
      <c r="Q455" s="241"/>
      <c r="R455" s="241"/>
      <c r="S455" s="241"/>
      <c r="T455" s="223"/>
      <c r="U455" s="242">
        <f t="shared" si="894"/>
        <v>0</v>
      </c>
      <c r="V455" s="241"/>
      <c r="W455" s="241"/>
      <c r="X455" s="241"/>
      <c r="Y455" s="241"/>
      <c r="Z455" s="243"/>
      <c r="AA455" s="240">
        <f t="shared" si="895"/>
        <v>0</v>
      </c>
      <c r="AB455" s="241"/>
      <c r="AC455" s="241"/>
      <c r="AD455" s="241"/>
      <c r="AE455" s="241"/>
      <c r="AF455" s="223"/>
      <c r="AG455" s="242">
        <f t="shared" si="896"/>
        <v>0</v>
      </c>
      <c r="AH455" s="241"/>
      <c r="AI455" s="241"/>
      <c r="AJ455" s="241"/>
      <c r="AK455" s="241"/>
      <c r="AL455" s="243"/>
      <c r="AM455" s="49">
        <f t="shared" si="898"/>
        <v>0</v>
      </c>
    </row>
    <row r="456" spans="1:39" ht="15.75" customHeight="1" x14ac:dyDescent="0.25">
      <c r="A456" s="254"/>
      <c r="B456" s="214"/>
      <c r="C456" s="214"/>
      <c r="D456" s="50" t="s">
        <v>21</v>
      </c>
      <c r="E456" s="240">
        <f ca="1">SUM(E447:H447)</f>
        <v>0</v>
      </c>
      <c r="F456" s="241"/>
      <c r="G456" s="241"/>
      <c r="H456" s="223"/>
      <c r="I456" s="242">
        <f ca="1">SUM(I447:N447)</f>
        <v>0</v>
      </c>
      <c r="J456" s="241"/>
      <c r="K456" s="241"/>
      <c r="L456" s="241"/>
      <c r="M456" s="241"/>
      <c r="N456" s="243"/>
      <c r="O456" s="240">
        <f ca="1">SUM(O447:T447)</f>
        <v>0</v>
      </c>
      <c r="P456" s="241"/>
      <c r="Q456" s="241"/>
      <c r="R456" s="241"/>
      <c r="S456" s="241"/>
      <c r="T456" s="223"/>
      <c r="U456" s="242">
        <f ca="1">SUM(U447:Z447)</f>
        <v>0</v>
      </c>
      <c r="V456" s="241"/>
      <c r="W456" s="241"/>
      <c r="X456" s="241"/>
      <c r="Y456" s="241"/>
      <c r="Z456" s="243"/>
      <c r="AA456" s="240">
        <f ca="1">SUM(AA447:AF447)</f>
        <v>0</v>
      </c>
      <c r="AB456" s="241"/>
      <c r="AC456" s="241"/>
      <c r="AD456" s="241"/>
      <c r="AE456" s="241"/>
      <c r="AF456" s="223"/>
      <c r="AG456" s="242">
        <f ca="1">SUM(AG447:AL447)</f>
        <v>0</v>
      </c>
      <c r="AH456" s="241"/>
      <c r="AI456" s="241"/>
      <c r="AJ456" s="241"/>
      <c r="AK456" s="241"/>
      <c r="AL456" s="243"/>
      <c r="AM456" s="49">
        <f t="shared" ca="1" si="898"/>
        <v>0</v>
      </c>
    </row>
    <row r="457" spans="1:39" ht="15.75" customHeight="1" x14ac:dyDescent="0.25">
      <c r="A457" s="254"/>
      <c r="B457" s="214"/>
      <c r="C457" s="214"/>
      <c r="D457" s="50" t="s">
        <v>15</v>
      </c>
      <c r="E457" s="240">
        <f t="shared" ref="E457:E458" ca="1" si="900">SUM(E448:H448)</f>
        <v>0</v>
      </c>
      <c r="F457" s="241"/>
      <c r="G457" s="241"/>
      <c r="H457" s="223"/>
      <c r="I457" s="242">
        <f t="shared" ref="I457:I458" ca="1" si="901">SUM(I448:N448)</f>
        <v>0</v>
      </c>
      <c r="J457" s="241"/>
      <c r="K457" s="241"/>
      <c r="L457" s="241"/>
      <c r="M457" s="241"/>
      <c r="N457" s="243"/>
      <c r="O457" s="240">
        <f t="shared" ref="O457:O458" ca="1" si="902">SUM(O448:T448)</f>
        <v>0</v>
      </c>
      <c r="P457" s="241"/>
      <c r="Q457" s="241"/>
      <c r="R457" s="241"/>
      <c r="S457" s="241"/>
      <c r="T457" s="223"/>
      <c r="U457" s="242">
        <f t="shared" ref="U457:U458" ca="1" si="903">SUM(U448:Z448)</f>
        <v>0</v>
      </c>
      <c r="V457" s="241"/>
      <c r="W457" s="241"/>
      <c r="X457" s="241"/>
      <c r="Y457" s="241"/>
      <c r="Z457" s="243"/>
      <c r="AA457" s="240">
        <f t="shared" ref="AA457:AA458" ca="1" si="904">SUM(AA448:AF448)</f>
        <v>0</v>
      </c>
      <c r="AB457" s="241"/>
      <c r="AC457" s="241"/>
      <c r="AD457" s="241"/>
      <c r="AE457" s="241"/>
      <c r="AF457" s="223"/>
      <c r="AG457" s="242">
        <f t="shared" ref="AG457:AG458" ca="1" si="905">SUM(AG448:AL448)</f>
        <v>0</v>
      </c>
      <c r="AH457" s="241"/>
      <c r="AI457" s="241"/>
      <c r="AJ457" s="241"/>
      <c r="AK457" s="241"/>
      <c r="AL457" s="243"/>
      <c r="AM457" s="49">
        <f t="shared" ca="1" si="898"/>
        <v>0</v>
      </c>
    </row>
    <row r="458" spans="1:39" ht="15.75" customHeight="1" thickBot="1" x14ac:dyDescent="0.3">
      <c r="A458" s="255"/>
      <c r="B458" s="215"/>
      <c r="C458" s="215"/>
      <c r="D458" s="54" t="s">
        <v>16</v>
      </c>
      <c r="E458" s="245">
        <f t="shared" ca="1" si="900"/>
        <v>0</v>
      </c>
      <c r="F458" s="246"/>
      <c r="G458" s="246"/>
      <c r="H458" s="232"/>
      <c r="I458" s="247">
        <f t="shared" ca="1" si="901"/>
        <v>0</v>
      </c>
      <c r="J458" s="246"/>
      <c r="K458" s="246"/>
      <c r="L458" s="246"/>
      <c r="M458" s="246"/>
      <c r="N458" s="248"/>
      <c r="O458" s="245">
        <f t="shared" ca="1" si="902"/>
        <v>0</v>
      </c>
      <c r="P458" s="246"/>
      <c r="Q458" s="246"/>
      <c r="R458" s="246"/>
      <c r="S458" s="246"/>
      <c r="T458" s="232"/>
      <c r="U458" s="247">
        <f t="shared" ca="1" si="903"/>
        <v>0</v>
      </c>
      <c r="V458" s="246"/>
      <c r="W458" s="246"/>
      <c r="X458" s="246"/>
      <c r="Y458" s="246"/>
      <c r="Z458" s="248"/>
      <c r="AA458" s="245">
        <f t="shared" ca="1" si="904"/>
        <v>0</v>
      </c>
      <c r="AB458" s="246"/>
      <c r="AC458" s="246"/>
      <c r="AD458" s="246"/>
      <c r="AE458" s="246"/>
      <c r="AF458" s="232"/>
      <c r="AG458" s="247">
        <f t="shared" ca="1" si="905"/>
        <v>0</v>
      </c>
      <c r="AH458" s="246"/>
      <c r="AI458" s="246"/>
      <c r="AJ458" s="246"/>
      <c r="AK458" s="246"/>
      <c r="AL458" s="248"/>
      <c r="AM458" s="55">
        <f t="shared" ca="1" si="898"/>
        <v>0</v>
      </c>
    </row>
    <row r="459" spans="1:39" ht="4.5" customHeight="1" x14ac:dyDescent="0.25">
      <c r="A459" s="253">
        <v>19</v>
      </c>
      <c r="B459" s="213">
        <f>'VERİ GİRİŞİ'!B30</f>
        <v>0</v>
      </c>
      <c r="C459" s="213">
        <f>'VERİ GİRİŞİ'!C30</f>
        <v>0</v>
      </c>
      <c r="D459" s="61" t="s">
        <v>50</v>
      </c>
      <c r="E459" s="62">
        <v>45016</v>
      </c>
      <c r="F459" s="63">
        <v>45044</v>
      </c>
      <c r="G459" s="63">
        <v>45047</v>
      </c>
      <c r="H459" s="63">
        <v>45078</v>
      </c>
      <c r="I459" s="63">
        <v>45108</v>
      </c>
      <c r="J459" s="63">
        <v>45139</v>
      </c>
      <c r="K459" s="63">
        <v>45170</v>
      </c>
      <c r="L459" s="63">
        <v>45200</v>
      </c>
      <c r="M459" s="63">
        <v>45231</v>
      </c>
      <c r="N459" s="64">
        <v>45261</v>
      </c>
      <c r="O459" s="65">
        <v>45292</v>
      </c>
      <c r="P459" s="63">
        <v>45323</v>
      </c>
      <c r="Q459" s="63">
        <v>45352</v>
      </c>
      <c r="R459" s="63">
        <v>45383</v>
      </c>
      <c r="S459" s="63">
        <v>45413</v>
      </c>
      <c r="T459" s="63">
        <v>45444</v>
      </c>
      <c r="U459" s="63">
        <v>45474</v>
      </c>
      <c r="V459" s="63">
        <v>45505</v>
      </c>
      <c r="W459" s="63">
        <v>45536</v>
      </c>
      <c r="X459" s="63">
        <v>45566</v>
      </c>
      <c r="Y459" s="63">
        <v>45597</v>
      </c>
      <c r="Z459" s="64">
        <v>45627</v>
      </c>
      <c r="AA459" s="62">
        <v>45658</v>
      </c>
      <c r="AB459" s="63">
        <v>45689</v>
      </c>
      <c r="AC459" s="63">
        <v>45717</v>
      </c>
      <c r="AD459" s="63">
        <v>45748</v>
      </c>
      <c r="AE459" s="63">
        <v>45778</v>
      </c>
      <c r="AF459" s="63">
        <v>45809</v>
      </c>
      <c r="AG459" s="63">
        <v>45839</v>
      </c>
      <c r="AH459" s="63">
        <v>45870</v>
      </c>
      <c r="AI459" s="63">
        <v>45901</v>
      </c>
      <c r="AJ459" s="63">
        <v>45931</v>
      </c>
      <c r="AK459" s="63">
        <v>45962</v>
      </c>
      <c r="AL459" s="66">
        <v>45992</v>
      </c>
      <c r="AM459" s="67"/>
    </row>
    <row r="460" spans="1:39" x14ac:dyDescent="0.25">
      <c r="A460" s="254"/>
      <c r="B460" s="214"/>
      <c r="C460" s="214"/>
      <c r="D460" s="50" t="s">
        <v>20</v>
      </c>
      <c r="E460" s="79">
        <f>'VERİ GİRİŞİ'!E30</f>
        <v>0</v>
      </c>
      <c r="F460" s="79">
        <f>'VERİ GİRİŞİ'!F30</f>
        <v>0</v>
      </c>
      <c r="G460" s="79">
        <f>'VERİ GİRİŞİ'!G30</f>
        <v>0</v>
      </c>
      <c r="H460" s="79">
        <f>'VERİ GİRİŞİ'!H30</f>
        <v>0</v>
      </c>
      <c r="I460" s="79">
        <f>'VERİ GİRİŞİ'!I30</f>
        <v>0</v>
      </c>
      <c r="J460" s="79">
        <f>'VERİ GİRİŞİ'!J30</f>
        <v>0</v>
      </c>
      <c r="K460" s="79">
        <f>'VERİ GİRİŞİ'!K30</f>
        <v>0</v>
      </c>
      <c r="L460" s="79">
        <f>'VERİ GİRİŞİ'!L30</f>
        <v>0</v>
      </c>
      <c r="M460" s="79">
        <f>'VERİ GİRİŞİ'!M30</f>
        <v>0</v>
      </c>
      <c r="N460" s="79">
        <f>'VERİ GİRİŞİ'!N30</f>
        <v>0</v>
      </c>
      <c r="O460" s="79">
        <f>'VERİ GİRİŞİ'!O30</f>
        <v>0</v>
      </c>
      <c r="P460" s="79">
        <f>'VERİ GİRİŞİ'!P30</f>
        <v>0</v>
      </c>
      <c r="Q460" s="79">
        <f>'VERİ GİRİŞİ'!Q30</f>
        <v>0</v>
      </c>
      <c r="R460" s="79">
        <f>'VERİ GİRİŞİ'!R30</f>
        <v>0</v>
      </c>
      <c r="S460" s="79">
        <f>'VERİ GİRİŞİ'!S30</f>
        <v>0</v>
      </c>
      <c r="T460" s="79">
        <f>'VERİ GİRİŞİ'!T30</f>
        <v>0</v>
      </c>
      <c r="U460" s="79">
        <f>'VERİ GİRİŞİ'!U30</f>
        <v>0</v>
      </c>
      <c r="V460" s="79">
        <f>'VERİ GİRİŞİ'!V30</f>
        <v>0</v>
      </c>
      <c r="W460" s="79">
        <f>'VERİ GİRİŞİ'!W30</f>
        <v>0</v>
      </c>
      <c r="X460" s="79">
        <f>'VERİ GİRİŞİ'!X30</f>
        <v>0</v>
      </c>
      <c r="Y460" s="79">
        <f>'VERİ GİRİŞİ'!Y30</f>
        <v>0</v>
      </c>
      <c r="Z460" s="79">
        <f>'VERİ GİRİŞİ'!Z30</f>
        <v>0</v>
      </c>
      <c r="AA460" s="79">
        <f>'VERİ GİRİŞİ'!AA30</f>
        <v>0</v>
      </c>
      <c r="AB460" s="79">
        <f>'VERİ GİRİŞİ'!AB30</f>
        <v>0</v>
      </c>
      <c r="AC460" s="79">
        <f>'VERİ GİRİŞİ'!AC30</f>
        <v>0</v>
      </c>
      <c r="AD460" s="79">
        <f>'VERİ GİRİŞİ'!AD30</f>
        <v>0</v>
      </c>
      <c r="AE460" s="79">
        <f>'VERİ GİRİŞİ'!AE30</f>
        <v>0</v>
      </c>
      <c r="AF460" s="79">
        <f>'VERİ GİRİŞİ'!AF30</f>
        <v>0</v>
      </c>
      <c r="AG460" s="79">
        <f>'VERİ GİRİŞİ'!AG30</f>
        <v>0</v>
      </c>
      <c r="AH460" s="79">
        <f>'VERİ GİRİŞİ'!AH30</f>
        <v>0</v>
      </c>
      <c r="AI460" s="79">
        <f>'VERİ GİRİŞİ'!AI30</f>
        <v>0</v>
      </c>
      <c r="AJ460" s="79">
        <f>'VERİ GİRİŞİ'!AJ30</f>
        <v>0</v>
      </c>
      <c r="AK460" s="79">
        <f>'VERİ GİRİŞİ'!AK30</f>
        <v>0</v>
      </c>
      <c r="AL460" s="79">
        <f>'VERİ GİRİŞİ'!AL30</f>
        <v>0</v>
      </c>
      <c r="AM460" s="52"/>
    </row>
    <row r="461" spans="1:39" ht="15" customHeight="1" x14ac:dyDescent="0.25">
      <c r="A461" s="254"/>
      <c r="B461" s="214"/>
      <c r="C461" s="214"/>
      <c r="D461" s="53" t="s">
        <v>8</v>
      </c>
      <c r="E461" s="35">
        <f>SUMIFS(Katsayilar!$C$2:$C$50,Katsayilar!$A$2:$A$50,"&lt;="&amp;DATE(YEAR(E459),MONTH(E459),1),Katsayilar!$B$2:$B$50,"&gt;="&amp;DATE(YEAR(E459),MONTH(E459),1))</f>
        <v>0.43368400000000001</v>
      </c>
      <c r="F461" s="36">
        <f>SUMIFS(Katsayilar!$C$2:$C$50,Katsayilar!$A$2:$A$50,"&lt;="&amp;DATE(YEAR(F459),MONTH(F459),1),Katsayilar!$B$2:$B$50,"&gt;="&amp;DATE(YEAR(F459),MONTH(F459),1))</f>
        <v>0.43368400000000001</v>
      </c>
      <c r="G461" s="36">
        <f>SUMIFS(Katsayilar!$C$2:$C$50,Katsayilar!$A$2:$A$50,"&lt;="&amp;DATE(YEAR(G459),MONTH(G459),1),Katsayilar!$B$2:$B$50,"&gt;="&amp;DATE(YEAR(G459),MONTH(G459),1))</f>
        <v>0.43368400000000001</v>
      </c>
      <c r="H461" s="36">
        <f>SUMIFS(Katsayilar!$C$2:$C$50,Katsayilar!$A$2:$A$50,"&lt;="&amp;DATE(YEAR(H459),MONTH(H459),1),Katsayilar!$B$2:$B$50,"&gt;="&amp;DATE(YEAR(H459),MONTH(H459),1))</f>
        <v>0.43368400000000001</v>
      </c>
      <c r="I461" s="36">
        <f>SUMIFS(Katsayilar!$C$2:$C$50,Katsayilar!$A$2:$A$50,"&lt;="&amp;DATE(YEAR(I459),MONTH(I459),1),Katsayilar!$B$2:$B$50,"&gt;="&amp;DATE(YEAR(I459),MONTH(I459),1))</f>
        <v>0.50979600000000003</v>
      </c>
      <c r="J461" s="36">
        <f>SUMIFS(Katsayilar!$C$2:$C$50,Katsayilar!$A$2:$A$50,"&lt;="&amp;DATE(YEAR(J459),MONTH(J459),1),Katsayilar!$B$2:$B$50,"&gt;="&amp;DATE(YEAR(J459),MONTH(J459),1))</f>
        <v>0.50979600000000003</v>
      </c>
      <c r="K461" s="36">
        <f>SUMIFS(Katsayilar!$C$2:$C$50,Katsayilar!$A$2:$A$50,"&lt;="&amp;DATE(YEAR(K459),MONTH(K459),1),Katsayilar!$B$2:$B$50,"&gt;="&amp;DATE(YEAR(K459),MONTH(K459),1))</f>
        <v>0.50979600000000003</v>
      </c>
      <c r="L461" s="36">
        <f>SUMIFS(Katsayilar!$C$2:$C$50,Katsayilar!$A$2:$A$50,"&lt;="&amp;DATE(YEAR(L459),MONTH(L459),1),Katsayilar!$B$2:$B$50,"&gt;="&amp;DATE(YEAR(L459),MONTH(L459),1))</f>
        <v>0.50979600000000003</v>
      </c>
      <c r="M461" s="36">
        <f>SUMIFS(Katsayilar!$C$2:$C$50,Katsayilar!$A$2:$A$50,"&lt;="&amp;DATE(YEAR(M459),MONTH(M459),1),Katsayilar!$B$2:$B$50,"&gt;="&amp;DATE(YEAR(M459),MONTH(M459),1))</f>
        <v>0.50979600000000003</v>
      </c>
      <c r="N461" s="37">
        <f>SUMIFS(Katsayilar!$C$2:$C$50,Katsayilar!$A$2:$A$50,"&lt;="&amp;DATE(YEAR(N459),MONTH(N459),1),Katsayilar!$B$2:$B$50,"&gt;="&amp;DATE(YEAR(N459),MONTH(N459),1))</f>
        <v>0.50979600000000003</v>
      </c>
      <c r="O461" s="36">
        <f>SUMIFS(Katsayilar!$C$2:$C$50,Katsayilar!$A$2:$A$50,"&lt;="&amp;DATE(YEAR(O459),MONTH(O459),1),Katsayilar!$B$2:$B$50,"&gt;="&amp;DATE(YEAR(O459),MONTH(O459),1))</f>
        <v>0.76087099999999996</v>
      </c>
      <c r="P461" s="36">
        <f>SUMIFS(Katsayilar!$C$2:$C$50,Katsayilar!$A$2:$A$50,"&lt;="&amp;DATE(YEAR(P459),MONTH(P459),1),Katsayilar!$B$2:$B$50,"&gt;="&amp;DATE(YEAR(P459),MONTH(P459),1))</f>
        <v>0.76087099999999996</v>
      </c>
      <c r="Q461" s="36">
        <f>SUMIFS(Katsayilar!$C$2:$C$50,Katsayilar!$A$2:$A$50,"&lt;="&amp;DATE(YEAR(Q459),MONTH(Q459),1),Katsayilar!$B$2:$B$50,"&gt;="&amp;DATE(YEAR(Q459),MONTH(Q459),1))</f>
        <v>0.76087099999999996</v>
      </c>
      <c r="R461" s="36">
        <f>SUMIFS(Katsayilar!$C$2:$C$50,Katsayilar!$A$2:$A$50,"&lt;="&amp;DATE(YEAR(R459),MONTH(R459),1),Katsayilar!$B$2:$B$50,"&gt;="&amp;DATE(YEAR(R459),MONTH(R459),1))</f>
        <v>0.76087099999999996</v>
      </c>
      <c r="S461" s="36">
        <f>SUMIFS(Katsayilar!$C$2:$C$50,Katsayilar!$A$2:$A$50,"&lt;="&amp;DATE(YEAR(S459),MONTH(S459),1),Katsayilar!$B$2:$B$50,"&gt;="&amp;DATE(YEAR(S459),MONTH(S459),1))</f>
        <v>0.76087099999999996</v>
      </c>
      <c r="T461" s="36">
        <f>SUMIFS(Katsayilar!$C$2:$C$50,Katsayilar!$A$2:$A$50,"&lt;="&amp;DATE(YEAR(T459),MONTH(T459),1),Katsayilar!$B$2:$B$50,"&gt;="&amp;DATE(YEAR(T459),MONTH(T459),1))</f>
        <v>0.76087099999999996</v>
      </c>
      <c r="U461" s="36">
        <f>SUMIFS(Katsayilar!$C$2:$C$50,Katsayilar!$A$2:$A$50,"&lt;="&amp;DATE(YEAR(U459),MONTH(U459),1),Katsayilar!$B$2:$B$50,"&gt;="&amp;DATE(YEAR(U459),MONTH(U459),1))</f>
        <v>0.90779600000000005</v>
      </c>
      <c r="V461" s="36">
        <f>SUMIFS(Katsayilar!$C$2:$C$50,Katsayilar!$A$2:$A$50,"&lt;="&amp;DATE(YEAR(V459),MONTH(V459),1),Katsayilar!$B$2:$B$50,"&gt;="&amp;DATE(YEAR(V459),MONTH(V459),1))</f>
        <v>0.90779600000000005</v>
      </c>
      <c r="W461" s="36">
        <f>SUMIFS(Katsayilar!$C$2:$C$50,Katsayilar!$A$2:$A$50,"&lt;="&amp;DATE(YEAR(W459),MONTH(W459),1),Katsayilar!$B$2:$B$50,"&gt;="&amp;DATE(YEAR(W459),MONTH(W459),1))</f>
        <v>0.90779600000000005</v>
      </c>
      <c r="X461" s="36">
        <f>SUMIFS(Katsayilar!$C$2:$C$50,Katsayilar!$A$2:$A$50,"&lt;="&amp;DATE(YEAR(X459),MONTH(X459),1),Katsayilar!$B$2:$B$50,"&gt;="&amp;DATE(YEAR(X459),MONTH(X459),1))</f>
        <v>0.90779600000000005</v>
      </c>
      <c r="Y461" s="36">
        <f>SUMIFS(Katsayilar!$C$2:$C$50,Katsayilar!$A$2:$A$50,"&lt;="&amp;DATE(YEAR(Y459),MONTH(Y459),1),Katsayilar!$B$2:$B$50,"&gt;="&amp;DATE(YEAR(Y459),MONTH(Y459),1))</f>
        <v>0.90779600000000005</v>
      </c>
      <c r="Z461" s="37">
        <f>SUMIFS(Katsayilar!$C$2:$C$50,Katsayilar!$A$2:$A$50,"&lt;="&amp;DATE(YEAR(Z459),MONTH(Z459),1),Katsayilar!$B$2:$B$50,"&gt;="&amp;DATE(YEAR(Z459),MONTH(Z459),1))</f>
        <v>0.90779600000000005</v>
      </c>
      <c r="AA461" s="35">
        <f>SUMIFS(Katsayilar!$C$2:$C$50,Katsayilar!$A$2:$A$50,"&lt;="&amp;DATE(YEAR(AA459),MONTH(AA459),1),Katsayilar!$B$2:$B$50,"&gt;="&amp;DATE(YEAR(AA459),MONTH(AA459),1))</f>
        <v>1.012556</v>
      </c>
      <c r="AB461" s="36">
        <f>SUMIFS(Katsayilar!$C$2:$C$50,Katsayilar!$A$2:$A$50,"&lt;="&amp;DATE(YEAR(AB459),MONTH(AB459),1),Katsayilar!$B$2:$B$50,"&gt;="&amp;DATE(YEAR(AB459),MONTH(AB459),1))</f>
        <v>1.012556</v>
      </c>
      <c r="AC461" s="36">
        <f>SUMIFS(Katsayilar!$C$2:$C$50,Katsayilar!$A$2:$A$50,"&lt;="&amp;DATE(YEAR(AC459),MONTH(AC459),1),Katsayilar!$B$2:$B$50,"&gt;="&amp;DATE(YEAR(AC459),MONTH(AC459),1))</f>
        <v>1.012556</v>
      </c>
      <c r="AD461" s="36">
        <f>SUMIFS(Katsayilar!$C$2:$C$50,Katsayilar!$A$2:$A$50,"&lt;="&amp;DATE(YEAR(AD459),MONTH(AD459),1),Katsayilar!$B$2:$B$50,"&gt;="&amp;DATE(YEAR(AD459),MONTH(AD459),1))</f>
        <v>1.012556</v>
      </c>
      <c r="AE461" s="36">
        <f>SUMIFS(Katsayilar!$C$2:$C$50,Katsayilar!$A$2:$A$50,"&lt;="&amp;DATE(YEAR(AE459),MONTH(AE459),1),Katsayilar!$B$2:$B$50,"&gt;="&amp;DATE(YEAR(AE459),MONTH(AE459),1))</f>
        <v>1.012556</v>
      </c>
      <c r="AF461" s="36">
        <f>SUMIFS(Katsayilar!$C$2:$C$50,Katsayilar!$A$2:$A$50,"&lt;="&amp;DATE(YEAR(AF459),MONTH(AF459),1),Katsayilar!$B$2:$B$50,"&gt;="&amp;DATE(YEAR(AF459),MONTH(AF459),1))</f>
        <v>1.012556</v>
      </c>
      <c r="AG461" s="36">
        <f>SUMIFS(Katsayilar!$C$2:$C$50,Katsayilar!$A$2:$A$50,"&lt;="&amp;DATE(YEAR(AG459),MONTH(AG459),1),Katsayilar!$B$2:$B$50,"&gt;="&amp;DATE(YEAR(AG459),MONTH(AG459),1))</f>
        <v>1.1702109999999999</v>
      </c>
      <c r="AH461" s="36">
        <f>SUMIFS(Katsayilar!$C$2:$C$50,Katsayilar!$A$2:$A$50,"&lt;="&amp;DATE(YEAR(AH459),MONTH(AH459),1),Katsayilar!$B$2:$B$50,"&gt;="&amp;DATE(YEAR(AH459),MONTH(AH459),1))</f>
        <v>1.1702109999999999</v>
      </c>
      <c r="AI461" s="36">
        <f>SUMIFS(Katsayilar!$C$2:$C$50,Katsayilar!$A$2:$A$50,"&lt;="&amp;DATE(YEAR(AI459),MONTH(AI459),1),Katsayilar!$B$2:$B$50,"&gt;="&amp;DATE(YEAR(AI459),MONTH(AI459),1))</f>
        <v>1.1702109999999999</v>
      </c>
      <c r="AJ461" s="36">
        <f>SUMIFS(Katsayilar!$C$2:$C$50,Katsayilar!$A$2:$A$50,"&lt;="&amp;DATE(YEAR(AJ459),MONTH(AJ459),1),Katsayilar!$B$2:$B$50,"&gt;="&amp;DATE(YEAR(AJ459),MONTH(AJ459),1))</f>
        <v>1.1702109999999999</v>
      </c>
      <c r="AK461" s="36">
        <f>SUMIFS(Katsayilar!$C$2:$C$50,Katsayilar!$A$2:$A$50,"&lt;="&amp;DATE(YEAR(AK459),MONTH(AK459),1),Katsayilar!$B$2:$B$50,"&gt;="&amp;DATE(YEAR(AK459),MONTH(AK459),1))</f>
        <v>1.1702109999999999</v>
      </c>
      <c r="AL461" s="36">
        <f>SUMIFS(Katsayilar!$C$2:$C$50,Katsayilar!$A$2:$A$50,"&lt;="&amp;DATE(YEAR(AL459),MONTH(AL459),1),Katsayilar!$B$2:$B$50,"&gt;="&amp;DATE(YEAR(AL459),MONTH(AL459),1))</f>
        <v>1.1702109999999999</v>
      </c>
      <c r="AM461" s="51"/>
    </row>
    <row r="462" spans="1:39" ht="15" customHeight="1" x14ac:dyDescent="0.25">
      <c r="A462" s="254"/>
      <c r="B462" s="214"/>
      <c r="C462" s="214"/>
      <c r="D462" s="53" t="s">
        <v>17</v>
      </c>
      <c r="E462" s="38">
        <f t="shared" ref="E462:AL462" si="906">IF(OR(E461="",E460=""),"",200*E461*E460)</f>
        <v>0</v>
      </c>
      <c r="F462" s="39">
        <f t="shared" si="906"/>
        <v>0</v>
      </c>
      <c r="G462" s="39">
        <f t="shared" si="906"/>
        <v>0</v>
      </c>
      <c r="H462" s="39">
        <f t="shared" si="906"/>
        <v>0</v>
      </c>
      <c r="I462" s="39">
        <f t="shared" si="906"/>
        <v>0</v>
      </c>
      <c r="J462" s="39">
        <f t="shared" si="906"/>
        <v>0</v>
      </c>
      <c r="K462" s="39">
        <f t="shared" si="906"/>
        <v>0</v>
      </c>
      <c r="L462" s="39">
        <f t="shared" si="906"/>
        <v>0</v>
      </c>
      <c r="M462" s="39">
        <f t="shared" si="906"/>
        <v>0</v>
      </c>
      <c r="N462" s="40">
        <f t="shared" si="906"/>
        <v>0</v>
      </c>
      <c r="O462" s="39">
        <f t="shared" si="906"/>
        <v>0</v>
      </c>
      <c r="P462" s="39">
        <f t="shared" si="906"/>
        <v>0</v>
      </c>
      <c r="Q462" s="39">
        <f t="shared" si="906"/>
        <v>0</v>
      </c>
      <c r="R462" s="39">
        <f t="shared" si="906"/>
        <v>0</v>
      </c>
      <c r="S462" s="39">
        <f t="shared" si="906"/>
        <v>0</v>
      </c>
      <c r="T462" s="39">
        <f t="shared" si="906"/>
        <v>0</v>
      </c>
      <c r="U462" s="39">
        <f t="shared" si="906"/>
        <v>0</v>
      </c>
      <c r="V462" s="39">
        <f t="shared" si="906"/>
        <v>0</v>
      </c>
      <c r="W462" s="39">
        <f t="shared" si="906"/>
        <v>0</v>
      </c>
      <c r="X462" s="39">
        <f t="shared" si="906"/>
        <v>0</v>
      </c>
      <c r="Y462" s="39">
        <f t="shared" si="906"/>
        <v>0</v>
      </c>
      <c r="Z462" s="40">
        <f t="shared" si="906"/>
        <v>0</v>
      </c>
      <c r="AA462" s="38">
        <f t="shared" si="906"/>
        <v>0</v>
      </c>
      <c r="AB462" s="39">
        <f t="shared" si="906"/>
        <v>0</v>
      </c>
      <c r="AC462" s="39">
        <f t="shared" si="906"/>
        <v>0</v>
      </c>
      <c r="AD462" s="39">
        <f t="shared" si="906"/>
        <v>0</v>
      </c>
      <c r="AE462" s="39">
        <f t="shared" si="906"/>
        <v>0</v>
      </c>
      <c r="AF462" s="39">
        <f t="shared" si="906"/>
        <v>0</v>
      </c>
      <c r="AG462" s="39">
        <f t="shared" si="906"/>
        <v>0</v>
      </c>
      <c r="AH462" s="39">
        <f t="shared" si="906"/>
        <v>0</v>
      </c>
      <c r="AI462" s="39">
        <f t="shared" si="906"/>
        <v>0</v>
      </c>
      <c r="AJ462" s="39">
        <f t="shared" si="906"/>
        <v>0</v>
      </c>
      <c r="AK462" s="39">
        <f t="shared" si="906"/>
        <v>0</v>
      </c>
      <c r="AL462" s="39">
        <f t="shared" si="906"/>
        <v>0</v>
      </c>
      <c r="AM462" s="51"/>
    </row>
    <row r="463" spans="1:39" ht="15" customHeight="1" x14ac:dyDescent="0.25">
      <c r="A463" s="254"/>
      <c r="B463" s="214"/>
      <c r="C463" s="214"/>
      <c r="D463" s="53" t="s">
        <v>51</v>
      </c>
      <c r="E463" s="38">
        <f>IF(E462="","",E462*Ayarlar!$B$4)</f>
        <v>0</v>
      </c>
      <c r="F463" s="39">
        <f>IF(F462="","",F462*Ayarlar!$B$4)</f>
        <v>0</v>
      </c>
      <c r="G463" s="39">
        <f>IF(G462="","",G462*Ayarlar!$B$4)</f>
        <v>0</v>
      </c>
      <c r="H463" s="39">
        <f>IF(H462="","",H462*Ayarlar!$B$4)</f>
        <v>0</v>
      </c>
      <c r="I463" s="39">
        <f>IF(I462="","",I462*Ayarlar!$B$4)</f>
        <v>0</v>
      </c>
      <c r="J463" s="39">
        <f>IF(J462="","",J462*Ayarlar!$B$4)</f>
        <v>0</v>
      </c>
      <c r="K463" s="39">
        <f>IF(K462="","",K462*Ayarlar!$B$4)</f>
        <v>0</v>
      </c>
      <c r="L463" s="39">
        <f>IF(L462="","",L462*Ayarlar!$B$4)</f>
        <v>0</v>
      </c>
      <c r="M463" s="39">
        <f>IF(M462="","",M462*Ayarlar!$B$4)</f>
        <v>0</v>
      </c>
      <c r="N463" s="40">
        <f>IF(N462="","",N462*Ayarlar!$B$4)</f>
        <v>0</v>
      </c>
      <c r="O463" s="39">
        <f>IF(O462="","",O462*Ayarlar!$B$4)</f>
        <v>0</v>
      </c>
      <c r="P463" s="39">
        <f>IF(P462="","",P462*Ayarlar!$B$4)</f>
        <v>0</v>
      </c>
      <c r="Q463" s="39">
        <f>IF(Q462="","",Q462*Ayarlar!$B$4)</f>
        <v>0</v>
      </c>
      <c r="R463" s="39">
        <f>IF(R462="","",R462*Ayarlar!$B$4)</f>
        <v>0</v>
      </c>
      <c r="S463" s="39">
        <f>IF(S462="","",S462*Ayarlar!$B$4)</f>
        <v>0</v>
      </c>
      <c r="T463" s="39">
        <f>IF(T462="","",T462*Ayarlar!$B$4)</f>
        <v>0</v>
      </c>
      <c r="U463" s="39">
        <f>IF(U462="","",U462*Ayarlar!$B$4)</f>
        <v>0</v>
      </c>
      <c r="V463" s="39">
        <f>IF(V462="","",V462*Ayarlar!$B$4)</f>
        <v>0</v>
      </c>
      <c r="W463" s="39">
        <f>IF(W462="","",W462*Ayarlar!$B$4)</f>
        <v>0</v>
      </c>
      <c r="X463" s="39">
        <f>IF(X462="","",X462*Ayarlar!$B$4)</f>
        <v>0</v>
      </c>
      <c r="Y463" s="39">
        <f>IF(Y462="","",Y462*Ayarlar!$B$4)</f>
        <v>0</v>
      </c>
      <c r="Z463" s="40">
        <f>IF(Z462="","",Z462*Ayarlar!$B$4)</f>
        <v>0</v>
      </c>
      <c r="AA463" s="38">
        <f>IF(AA462="","",AA462*Ayarlar!$B$4)</f>
        <v>0</v>
      </c>
      <c r="AB463" s="39">
        <f>IF(AB462="","",AB462*Ayarlar!$B$4)</f>
        <v>0</v>
      </c>
      <c r="AC463" s="39">
        <f>IF(AC462="","",AC462*Ayarlar!$B$4)</f>
        <v>0</v>
      </c>
      <c r="AD463" s="39">
        <f>IF(AD462="","",AD462*Ayarlar!$B$4)</f>
        <v>0</v>
      </c>
      <c r="AE463" s="39">
        <f>IF(AE462="","",AE462*Ayarlar!$B$4)</f>
        <v>0</v>
      </c>
      <c r="AF463" s="39">
        <f>IF(AF462="","",AF462*Ayarlar!$B$4)</f>
        <v>0</v>
      </c>
      <c r="AG463" s="39">
        <f>IF(AG462="","",AG462*Ayarlar!$B$4)</f>
        <v>0</v>
      </c>
      <c r="AH463" s="39">
        <f>IF(AH462="","",AH462*Ayarlar!$B$4)</f>
        <v>0</v>
      </c>
      <c r="AI463" s="39">
        <f>IF(AI462="","",AI462*Ayarlar!$B$4)</f>
        <v>0</v>
      </c>
      <c r="AJ463" s="39">
        <f>IF(AJ462="","",AJ462*Ayarlar!$B$4)</f>
        <v>0</v>
      </c>
      <c r="AK463" s="39">
        <f>IF(AK462="","",AK462*Ayarlar!$B$4)</f>
        <v>0</v>
      </c>
      <c r="AL463" s="39">
        <f>IF(AL462="","",AL462*Ayarlar!$B$4)</f>
        <v>0</v>
      </c>
      <c r="AM463" s="51"/>
    </row>
    <row r="464" spans="1:39" ht="15" customHeight="1" x14ac:dyDescent="0.25">
      <c r="A464" s="254"/>
      <c r="B464" s="214"/>
      <c r="C464" s="214"/>
      <c r="D464" s="53" t="s">
        <v>18</v>
      </c>
      <c r="E464" s="38">
        <f>IF(E462="","",E462*Ayarlar!$B$2)</f>
        <v>0</v>
      </c>
      <c r="F464" s="39">
        <f>IF(F462="","",F462*Ayarlar!$B$2)</f>
        <v>0</v>
      </c>
      <c r="G464" s="39">
        <f>IF(G462="","",G462*Ayarlar!$B$2)</f>
        <v>0</v>
      </c>
      <c r="H464" s="39">
        <f>IF(H462="","",H462*Ayarlar!$B$2)</f>
        <v>0</v>
      </c>
      <c r="I464" s="39">
        <f>IF(I462="","",I462*Ayarlar!$B$2)</f>
        <v>0</v>
      </c>
      <c r="J464" s="39">
        <f>IF(J462="","",J462*Ayarlar!$B$2)</f>
        <v>0</v>
      </c>
      <c r="K464" s="39">
        <f>IF(K462="","",K462*Ayarlar!$B$2)</f>
        <v>0</v>
      </c>
      <c r="L464" s="39">
        <f>IF(L462="","",L462*Ayarlar!$B$2)</f>
        <v>0</v>
      </c>
      <c r="M464" s="39">
        <f>IF(M462="","",M462*Ayarlar!$B$2)</f>
        <v>0</v>
      </c>
      <c r="N464" s="40">
        <f>IF(N462="","",N462*Ayarlar!$B$2)</f>
        <v>0</v>
      </c>
      <c r="O464" s="39">
        <f>IF(O462="","",O462*Ayarlar!$B$2)</f>
        <v>0</v>
      </c>
      <c r="P464" s="39">
        <f>IF(P462="","",P462*Ayarlar!$B$2)</f>
        <v>0</v>
      </c>
      <c r="Q464" s="39">
        <f>IF(Q462="","",Q462*Ayarlar!$B$2)</f>
        <v>0</v>
      </c>
      <c r="R464" s="39">
        <f>IF(R462="","",R462*Ayarlar!$B$2)</f>
        <v>0</v>
      </c>
      <c r="S464" s="39">
        <f>IF(S462="","",S462*Ayarlar!$B$2)</f>
        <v>0</v>
      </c>
      <c r="T464" s="39">
        <f>IF(T462="","",T462*Ayarlar!$B$2)</f>
        <v>0</v>
      </c>
      <c r="U464" s="39">
        <f>IF(U462="","",U462*Ayarlar!$B$2)</f>
        <v>0</v>
      </c>
      <c r="V464" s="39">
        <f>IF(V462="","",V462*Ayarlar!$B$2)</f>
        <v>0</v>
      </c>
      <c r="W464" s="39">
        <f>IF(W462="","",W462*Ayarlar!$B$2)</f>
        <v>0</v>
      </c>
      <c r="X464" s="39">
        <f>IF(X462="","",X462*Ayarlar!$B$2)</f>
        <v>0</v>
      </c>
      <c r="Y464" s="39">
        <f>IF(Y462="","",Y462*Ayarlar!$B$2)</f>
        <v>0</v>
      </c>
      <c r="Z464" s="40">
        <f>IF(Z462="","",Z462*Ayarlar!$B$2)</f>
        <v>0</v>
      </c>
      <c r="AA464" s="38">
        <f>IF(AA462="","",AA462*Ayarlar!$B$2)</f>
        <v>0</v>
      </c>
      <c r="AB464" s="39">
        <f>IF(AB462="","",AB462*Ayarlar!$B$2)</f>
        <v>0</v>
      </c>
      <c r="AC464" s="39">
        <f>IF(AC462="","",AC462*Ayarlar!$B$2)</f>
        <v>0</v>
      </c>
      <c r="AD464" s="39">
        <f>IF(AD462="","",AD462*Ayarlar!$B$2)</f>
        <v>0</v>
      </c>
      <c r="AE464" s="39">
        <f>IF(AE462="","",AE462*Ayarlar!$B$2)</f>
        <v>0</v>
      </c>
      <c r="AF464" s="39">
        <f>IF(AF462="","",AF462*Ayarlar!$B$2)</f>
        <v>0</v>
      </c>
      <c r="AG464" s="39">
        <f>IF(AG462="","",AG462*Ayarlar!$B$2)</f>
        <v>0</v>
      </c>
      <c r="AH464" s="39">
        <f>IF(AH462="","",AH462*Ayarlar!$B$2)</f>
        <v>0</v>
      </c>
      <c r="AI464" s="39">
        <f>IF(AI462="","",AI462*Ayarlar!$B$2)</f>
        <v>0</v>
      </c>
      <c r="AJ464" s="39">
        <f>IF(AJ462="","",AJ462*Ayarlar!$B$2)</f>
        <v>0</v>
      </c>
      <c r="AK464" s="39">
        <f>IF(AK462="","",AK462*Ayarlar!$B$2)</f>
        <v>0</v>
      </c>
      <c r="AL464" s="39">
        <f>IF(AL462="","",AL462*Ayarlar!$B$2)</f>
        <v>0</v>
      </c>
      <c r="AM464" s="51"/>
    </row>
    <row r="465" spans="1:39" ht="15" customHeight="1" x14ac:dyDescent="0.25">
      <c r="A465" s="254"/>
      <c r="B465" s="214"/>
      <c r="C465" s="214"/>
      <c r="D465" s="53" t="s">
        <v>9</v>
      </c>
      <c r="E465" s="38" t="str">
        <f>IF(D452="4/B",IFERROR(E462*Ayarlar!$B$3,""),"")</f>
        <v/>
      </c>
      <c r="F465" s="39" t="str">
        <f>IF(E452="4/B",IFERROR(F462*Ayarlar!$B$3,""),"")</f>
        <v/>
      </c>
      <c r="G465" s="39" t="str">
        <f>IF(F452="4/B",IFERROR(G462*Ayarlar!$B$3,""),"")</f>
        <v/>
      </c>
      <c r="H465" s="39" t="str">
        <f>IF(G452="4/B",IFERROR(H462*Ayarlar!$B$3,""),"")</f>
        <v/>
      </c>
      <c r="I465" s="39" t="str">
        <f>IF(H452="4/B",IFERROR(I462*Ayarlar!$B$3,""),"")</f>
        <v/>
      </c>
      <c r="J465" s="39" t="str">
        <f>IF(I452="4/B",IFERROR(J462*Ayarlar!$B$3,""),"")</f>
        <v/>
      </c>
      <c r="K465" s="39" t="str">
        <f>IF(J452="4/B",IFERROR(K462*Ayarlar!$B$3,""),"")</f>
        <v/>
      </c>
      <c r="L465" s="39" t="str">
        <f>IF(K452="4/B",IFERROR(L462*Ayarlar!$B$3,""),"")</f>
        <v/>
      </c>
      <c r="M465" s="39" t="str">
        <f>IF(L452="4/B",IFERROR(M462*Ayarlar!$B$3,""),"")</f>
        <v/>
      </c>
      <c r="N465" s="40" t="str">
        <f>IF(M452="4/B",IFERROR(N462*Ayarlar!$B$3,""),"")</f>
        <v/>
      </c>
      <c r="O465" s="39" t="str">
        <f>IF(N452="4/B",IFERROR(O462*Ayarlar!$B$3,""),"")</f>
        <v/>
      </c>
      <c r="P465" s="39" t="str">
        <f>IF(O452="4/B",IFERROR(P462*Ayarlar!$B$3,""),"")</f>
        <v/>
      </c>
      <c r="Q465" s="39" t="str">
        <f>IF(P452="4/B",IFERROR(Q462*Ayarlar!$B$3,""),"")</f>
        <v/>
      </c>
      <c r="R465" s="39" t="str">
        <f>IF(Q452="4/B",IFERROR(R462*Ayarlar!$B$3,""),"")</f>
        <v/>
      </c>
      <c r="S465" s="39" t="str">
        <f>IF(R452="4/B",IFERROR(S462*Ayarlar!$B$3,""),"")</f>
        <v/>
      </c>
      <c r="T465" s="39" t="str">
        <f>IF(S452="4/B",IFERROR(T462*Ayarlar!$B$3,""),"")</f>
        <v/>
      </c>
      <c r="U465" s="39" t="str">
        <f>IF(T452="4/B",IFERROR(U462*Ayarlar!$B$3,""),"")</f>
        <v/>
      </c>
      <c r="V465" s="39" t="str">
        <f>IF(U452="4/B",IFERROR(V462*Ayarlar!$B$3,""),"")</f>
        <v/>
      </c>
      <c r="W465" s="39" t="str">
        <f>IF(V452="4/B",IFERROR(W462*Ayarlar!$B$3,""),"")</f>
        <v/>
      </c>
      <c r="X465" s="39" t="str">
        <f>IF(W452="4/B",IFERROR(X462*Ayarlar!$B$3,""),"")</f>
        <v/>
      </c>
      <c r="Y465" s="39" t="str">
        <f>IF(X452="4/B",IFERROR(Y462*Ayarlar!$B$3,""),"")</f>
        <v/>
      </c>
      <c r="Z465" s="39" t="str">
        <f>IF(Y452="4/B",IFERROR(Z462*Ayarlar!$B$3,""),"")</f>
        <v/>
      </c>
      <c r="AA465" s="39" t="str">
        <f>IF(Z452="4/B",IFERROR(AA462*Ayarlar!$B$3,""),"")</f>
        <v/>
      </c>
      <c r="AB465" s="39" t="str">
        <f>IF(AA452="4/B",IFERROR(AB462*Ayarlar!$B$3,""),"")</f>
        <v/>
      </c>
      <c r="AC465" s="39" t="str">
        <f>IF(AB452="4/B",IFERROR(AC462*Ayarlar!$B$3,""),"")</f>
        <v/>
      </c>
      <c r="AD465" s="39" t="str">
        <f>IF(AC452="4/B",IFERROR(AD462*Ayarlar!$B$3,""),"")</f>
        <v/>
      </c>
      <c r="AE465" s="39" t="str">
        <f>IF(AD452="4/B",IFERROR(AE462*Ayarlar!$B$3,""),"")</f>
        <v/>
      </c>
      <c r="AF465" s="39" t="str">
        <f>IF(AE452="4/B",IFERROR(AF462*Ayarlar!$B$3,""),"")</f>
        <v/>
      </c>
      <c r="AG465" s="39" t="str">
        <f>IF(AF452="4/B",IFERROR(AG462*Ayarlar!$B$3,""),"")</f>
        <v/>
      </c>
      <c r="AH465" s="39" t="str">
        <f>IF(AG452="4/B",IFERROR(AH462*Ayarlar!$B$3,""),"")</f>
        <v/>
      </c>
      <c r="AI465" s="39" t="str">
        <f>IF(AH452="4/B",IFERROR(AI462*Ayarlar!$B$3,""),"")</f>
        <v/>
      </c>
      <c r="AJ465" s="39" t="str">
        <f>IF(AI452="4/B",IFERROR(AJ462*Ayarlar!$B$3,""),"")</f>
        <v/>
      </c>
      <c r="AK465" s="39" t="str">
        <f>IF(AJ452="4/B",IFERROR(AK462*Ayarlar!$B$3,""),"")</f>
        <v/>
      </c>
      <c r="AL465" s="39" t="str">
        <f>IF(AK452="4/B",IFERROR(AL462*Ayarlar!$B$3,""),"")</f>
        <v/>
      </c>
      <c r="AM465" s="51"/>
    </row>
    <row r="466" spans="1:39" ht="15" customHeight="1" x14ac:dyDescent="0.25">
      <c r="A466" s="254"/>
      <c r="B466" s="214"/>
      <c r="C466" s="214"/>
      <c r="D466" s="53" t="s">
        <v>19</v>
      </c>
      <c r="E466" s="38">
        <f t="shared" ref="E466:AL466" si="907">IF(E462="","",E462-E463-E464)</f>
        <v>0</v>
      </c>
      <c r="F466" s="39">
        <f t="shared" si="907"/>
        <v>0</v>
      </c>
      <c r="G466" s="39">
        <f t="shared" si="907"/>
        <v>0</v>
      </c>
      <c r="H466" s="39">
        <f t="shared" si="907"/>
        <v>0</v>
      </c>
      <c r="I466" s="39">
        <f t="shared" si="907"/>
        <v>0</v>
      </c>
      <c r="J466" s="39">
        <f t="shared" si="907"/>
        <v>0</v>
      </c>
      <c r="K466" s="39">
        <f t="shared" si="907"/>
        <v>0</v>
      </c>
      <c r="L466" s="39">
        <f t="shared" si="907"/>
        <v>0</v>
      </c>
      <c r="M466" s="39">
        <f t="shared" si="907"/>
        <v>0</v>
      </c>
      <c r="N466" s="40">
        <f t="shared" si="907"/>
        <v>0</v>
      </c>
      <c r="O466" s="39">
        <f t="shared" si="907"/>
        <v>0</v>
      </c>
      <c r="P466" s="39">
        <f t="shared" si="907"/>
        <v>0</v>
      </c>
      <c r="Q466" s="39">
        <f t="shared" si="907"/>
        <v>0</v>
      </c>
      <c r="R466" s="39">
        <f t="shared" si="907"/>
        <v>0</v>
      </c>
      <c r="S466" s="39">
        <f t="shared" si="907"/>
        <v>0</v>
      </c>
      <c r="T466" s="39">
        <f t="shared" si="907"/>
        <v>0</v>
      </c>
      <c r="U466" s="39">
        <f t="shared" si="907"/>
        <v>0</v>
      </c>
      <c r="V466" s="39">
        <f t="shared" si="907"/>
        <v>0</v>
      </c>
      <c r="W466" s="39">
        <f t="shared" si="907"/>
        <v>0</v>
      </c>
      <c r="X466" s="39">
        <f t="shared" si="907"/>
        <v>0</v>
      </c>
      <c r="Y466" s="39">
        <f t="shared" si="907"/>
        <v>0</v>
      </c>
      <c r="Z466" s="40">
        <f t="shared" si="907"/>
        <v>0</v>
      </c>
      <c r="AA466" s="38">
        <f t="shared" si="907"/>
        <v>0</v>
      </c>
      <c r="AB466" s="39">
        <f t="shared" si="907"/>
        <v>0</v>
      </c>
      <c r="AC466" s="39">
        <f t="shared" si="907"/>
        <v>0</v>
      </c>
      <c r="AD466" s="39">
        <f t="shared" si="907"/>
        <v>0</v>
      </c>
      <c r="AE466" s="39">
        <f t="shared" si="907"/>
        <v>0</v>
      </c>
      <c r="AF466" s="39">
        <f t="shared" si="907"/>
        <v>0</v>
      </c>
      <c r="AG466" s="39">
        <f t="shared" si="907"/>
        <v>0</v>
      </c>
      <c r="AH466" s="39">
        <f t="shared" si="907"/>
        <v>0</v>
      </c>
      <c r="AI466" s="39">
        <f t="shared" si="907"/>
        <v>0</v>
      </c>
      <c r="AJ466" s="39">
        <f t="shared" si="907"/>
        <v>0</v>
      </c>
      <c r="AK466" s="39">
        <f t="shared" si="907"/>
        <v>0</v>
      </c>
      <c r="AL466" s="39">
        <f t="shared" si="907"/>
        <v>0</v>
      </c>
      <c r="AM466" s="51"/>
    </row>
    <row r="467" spans="1:39" ht="15" customHeight="1" x14ac:dyDescent="0.25">
      <c r="A467" s="254"/>
      <c r="B467" s="214"/>
      <c r="C467" s="214"/>
      <c r="D467" s="53" t="s">
        <v>10</v>
      </c>
      <c r="E467" s="41">
        <f ca="1">IF(E459="","",Ayarlar!$B$1)</f>
        <v>46142</v>
      </c>
      <c r="F467" s="42">
        <f ca="1">IF(F459="","",Ayarlar!$B$1)</f>
        <v>46142</v>
      </c>
      <c r="G467" s="42">
        <f ca="1">IF(G459="","",Ayarlar!$B$1)</f>
        <v>46142</v>
      </c>
      <c r="H467" s="42">
        <f ca="1">IF(H459="","",Ayarlar!$B$1)</f>
        <v>46142</v>
      </c>
      <c r="I467" s="42">
        <f ca="1">IF(I459="","",Ayarlar!$B$1)</f>
        <v>46142</v>
      </c>
      <c r="J467" s="42">
        <f ca="1">IF(J459="","",Ayarlar!$B$1)</f>
        <v>46142</v>
      </c>
      <c r="K467" s="42">
        <f ca="1">IF(K459="","",Ayarlar!$B$1)</f>
        <v>46142</v>
      </c>
      <c r="L467" s="42">
        <f ca="1">IF(L459="","",Ayarlar!$B$1)</f>
        <v>46142</v>
      </c>
      <c r="M467" s="42">
        <f ca="1">IF(M459="","",Ayarlar!$B$1)</f>
        <v>46142</v>
      </c>
      <c r="N467" s="43">
        <f ca="1">IF(N459="","",Ayarlar!$B$1)</f>
        <v>46142</v>
      </c>
      <c r="O467" s="42">
        <f ca="1">IF(O459="","",Ayarlar!$B$1)</f>
        <v>46142</v>
      </c>
      <c r="P467" s="42">
        <f ca="1">IF(P459="","",Ayarlar!$B$1)</f>
        <v>46142</v>
      </c>
      <c r="Q467" s="42">
        <f ca="1">IF(Q459="","",Ayarlar!$B$1)</f>
        <v>46142</v>
      </c>
      <c r="R467" s="42">
        <f ca="1">IF(R459="","",Ayarlar!$B$1)</f>
        <v>46142</v>
      </c>
      <c r="S467" s="42">
        <f ca="1">IF(S459="","",Ayarlar!$B$1)</f>
        <v>46142</v>
      </c>
      <c r="T467" s="42">
        <f ca="1">IF(T459="","",Ayarlar!$B$1)</f>
        <v>46142</v>
      </c>
      <c r="U467" s="42">
        <f ca="1">IF(U459="","",Ayarlar!$B$1)</f>
        <v>46142</v>
      </c>
      <c r="V467" s="42">
        <f ca="1">IF(V459="","",Ayarlar!$B$1)</f>
        <v>46142</v>
      </c>
      <c r="W467" s="42">
        <f ca="1">IF(W459="","",Ayarlar!$B$1)</f>
        <v>46142</v>
      </c>
      <c r="X467" s="42">
        <f ca="1">IF(X459="","",Ayarlar!$B$1)</f>
        <v>46142</v>
      </c>
      <c r="Y467" s="42">
        <f ca="1">IF(Y459="","",Ayarlar!$B$1)</f>
        <v>46142</v>
      </c>
      <c r="Z467" s="43">
        <f ca="1">IF(Z459="","",Ayarlar!$B$1)</f>
        <v>46142</v>
      </c>
      <c r="AA467" s="41">
        <f ca="1">IF(AA459="","",Ayarlar!$B$1)</f>
        <v>46142</v>
      </c>
      <c r="AB467" s="42">
        <f ca="1">IF(AB459="","",Ayarlar!$B$1)</f>
        <v>46142</v>
      </c>
      <c r="AC467" s="42">
        <f ca="1">IF(AC459="","",Ayarlar!$B$1)</f>
        <v>46142</v>
      </c>
      <c r="AD467" s="42">
        <f ca="1">IF(AD459="","",Ayarlar!$B$1)</f>
        <v>46142</v>
      </c>
      <c r="AE467" s="42">
        <f ca="1">IF(AE459="","",Ayarlar!$B$1)</f>
        <v>46142</v>
      </c>
      <c r="AF467" s="42">
        <f ca="1">IF(AF459="","",Ayarlar!$B$1)</f>
        <v>46142</v>
      </c>
      <c r="AG467" s="42">
        <f ca="1">IF(AG459="","",Ayarlar!$B$1)</f>
        <v>46142</v>
      </c>
      <c r="AH467" s="42">
        <f ca="1">IF(AH459="","",Ayarlar!$B$1)</f>
        <v>46142</v>
      </c>
      <c r="AI467" s="42">
        <f ca="1">IF(AI459="","",Ayarlar!$B$1)</f>
        <v>46142</v>
      </c>
      <c r="AJ467" s="42">
        <f ca="1">IF(AJ459="","",Ayarlar!$B$1)</f>
        <v>46142</v>
      </c>
      <c r="AK467" s="42">
        <f ca="1">IF(AK459="","",Ayarlar!$B$1)</f>
        <v>46142</v>
      </c>
      <c r="AL467" s="42">
        <f ca="1">IF(AL459="","",Ayarlar!$B$1)</f>
        <v>46142</v>
      </c>
      <c r="AM467" s="51"/>
    </row>
    <row r="468" spans="1:39" ht="15" customHeight="1" x14ac:dyDescent="0.25">
      <c r="A468" s="254"/>
      <c r="B468" s="214"/>
      <c r="C468" s="214"/>
      <c r="D468" s="53" t="s">
        <v>11</v>
      </c>
      <c r="E468" s="41">
        <f t="shared" ref="E468:AL468" si="908">IF(E459="","",EOMONTH(E459,0))</f>
        <v>45016</v>
      </c>
      <c r="F468" s="42">
        <f t="shared" si="908"/>
        <v>45046</v>
      </c>
      <c r="G468" s="42">
        <f t="shared" si="908"/>
        <v>45077</v>
      </c>
      <c r="H468" s="42">
        <f t="shared" si="908"/>
        <v>45107</v>
      </c>
      <c r="I468" s="42">
        <f t="shared" si="908"/>
        <v>45138</v>
      </c>
      <c r="J468" s="42">
        <f t="shared" si="908"/>
        <v>45169</v>
      </c>
      <c r="K468" s="42">
        <f t="shared" si="908"/>
        <v>45199</v>
      </c>
      <c r="L468" s="42">
        <f t="shared" si="908"/>
        <v>45230</v>
      </c>
      <c r="M468" s="42">
        <f t="shared" si="908"/>
        <v>45260</v>
      </c>
      <c r="N468" s="43">
        <f t="shared" si="908"/>
        <v>45291</v>
      </c>
      <c r="O468" s="42">
        <f t="shared" si="908"/>
        <v>45322</v>
      </c>
      <c r="P468" s="42">
        <f t="shared" si="908"/>
        <v>45351</v>
      </c>
      <c r="Q468" s="42">
        <f t="shared" si="908"/>
        <v>45382</v>
      </c>
      <c r="R468" s="42">
        <f t="shared" si="908"/>
        <v>45412</v>
      </c>
      <c r="S468" s="42">
        <f t="shared" si="908"/>
        <v>45443</v>
      </c>
      <c r="T468" s="42">
        <f t="shared" si="908"/>
        <v>45473</v>
      </c>
      <c r="U468" s="42">
        <f t="shared" si="908"/>
        <v>45504</v>
      </c>
      <c r="V468" s="42">
        <f t="shared" si="908"/>
        <v>45535</v>
      </c>
      <c r="W468" s="42">
        <f t="shared" si="908"/>
        <v>45565</v>
      </c>
      <c r="X468" s="42">
        <f t="shared" si="908"/>
        <v>45596</v>
      </c>
      <c r="Y468" s="42">
        <f t="shared" si="908"/>
        <v>45626</v>
      </c>
      <c r="Z468" s="43">
        <f t="shared" si="908"/>
        <v>45657</v>
      </c>
      <c r="AA468" s="41">
        <f t="shared" si="908"/>
        <v>45688</v>
      </c>
      <c r="AB468" s="42">
        <f t="shared" si="908"/>
        <v>45716</v>
      </c>
      <c r="AC468" s="42">
        <f t="shared" si="908"/>
        <v>45747</v>
      </c>
      <c r="AD468" s="42">
        <f t="shared" si="908"/>
        <v>45777</v>
      </c>
      <c r="AE468" s="42">
        <f t="shared" si="908"/>
        <v>45808</v>
      </c>
      <c r="AF468" s="42">
        <f t="shared" si="908"/>
        <v>45838</v>
      </c>
      <c r="AG468" s="42">
        <f t="shared" si="908"/>
        <v>45869</v>
      </c>
      <c r="AH468" s="42">
        <f t="shared" si="908"/>
        <v>45900</v>
      </c>
      <c r="AI468" s="42">
        <f t="shared" si="908"/>
        <v>45930</v>
      </c>
      <c r="AJ468" s="42">
        <f t="shared" si="908"/>
        <v>45961</v>
      </c>
      <c r="AK468" s="42">
        <f t="shared" si="908"/>
        <v>45991</v>
      </c>
      <c r="AL468" s="42">
        <f t="shared" si="908"/>
        <v>46022</v>
      </c>
      <c r="AM468" s="51"/>
    </row>
    <row r="469" spans="1:39" ht="15" customHeight="1" x14ac:dyDescent="0.25">
      <c r="A469" s="254"/>
      <c r="B469" s="214"/>
      <c r="C469" s="214"/>
      <c r="D469" s="53" t="s">
        <v>12</v>
      </c>
      <c r="E469" s="44">
        <f t="shared" ref="E469:AL469" ca="1" si="909">IF(E467="","",MAX(0,MIN(E467,DATE(2024,6,1)) - E468))</f>
        <v>428</v>
      </c>
      <c r="F469">
        <f t="shared" ca="1" si="909"/>
        <v>398</v>
      </c>
      <c r="G469">
        <f t="shared" ca="1" si="909"/>
        <v>367</v>
      </c>
      <c r="H469">
        <f t="shared" ca="1" si="909"/>
        <v>337</v>
      </c>
      <c r="I469">
        <f t="shared" ca="1" si="909"/>
        <v>306</v>
      </c>
      <c r="J469">
        <f t="shared" ca="1" si="909"/>
        <v>275</v>
      </c>
      <c r="K469">
        <f t="shared" ca="1" si="909"/>
        <v>245</v>
      </c>
      <c r="L469">
        <f t="shared" ca="1" si="909"/>
        <v>214</v>
      </c>
      <c r="M469">
        <f t="shared" ca="1" si="909"/>
        <v>184</v>
      </c>
      <c r="N469" s="45">
        <f t="shared" ca="1" si="909"/>
        <v>153</v>
      </c>
      <c r="O469">
        <f t="shared" ca="1" si="909"/>
        <v>122</v>
      </c>
      <c r="P469">
        <f t="shared" ca="1" si="909"/>
        <v>93</v>
      </c>
      <c r="Q469">
        <f t="shared" ca="1" si="909"/>
        <v>62</v>
      </c>
      <c r="R469">
        <f t="shared" ca="1" si="909"/>
        <v>32</v>
      </c>
      <c r="S469">
        <f t="shared" ca="1" si="909"/>
        <v>1</v>
      </c>
      <c r="T469">
        <f t="shared" ca="1" si="909"/>
        <v>0</v>
      </c>
      <c r="U469">
        <f t="shared" ca="1" si="909"/>
        <v>0</v>
      </c>
      <c r="V469">
        <f t="shared" ca="1" si="909"/>
        <v>0</v>
      </c>
      <c r="W469">
        <f t="shared" ca="1" si="909"/>
        <v>0</v>
      </c>
      <c r="X469">
        <f t="shared" ca="1" si="909"/>
        <v>0</v>
      </c>
      <c r="Y469">
        <f t="shared" ca="1" si="909"/>
        <v>0</v>
      </c>
      <c r="Z469" s="45">
        <f t="shared" ca="1" si="909"/>
        <v>0</v>
      </c>
      <c r="AA469" s="44">
        <f t="shared" ca="1" si="909"/>
        <v>0</v>
      </c>
      <c r="AB469">
        <f t="shared" ca="1" si="909"/>
        <v>0</v>
      </c>
      <c r="AC469">
        <f t="shared" ca="1" si="909"/>
        <v>0</v>
      </c>
      <c r="AD469">
        <f t="shared" ca="1" si="909"/>
        <v>0</v>
      </c>
      <c r="AE469">
        <f t="shared" ca="1" si="909"/>
        <v>0</v>
      </c>
      <c r="AF469">
        <f t="shared" ca="1" si="909"/>
        <v>0</v>
      </c>
      <c r="AG469">
        <f t="shared" ca="1" si="909"/>
        <v>0</v>
      </c>
      <c r="AH469">
        <f t="shared" ca="1" si="909"/>
        <v>0</v>
      </c>
      <c r="AI469">
        <f t="shared" ca="1" si="909"/>
        <v>0</v>
      </c>
      <c r="AJ469">
        <f t="shared" ca="1" si="909"/>
        <v>0</v>
      </c>
      <c r="AK469">
        <f t="shared" ca="1" si="909"/>
        <v>0</v>
      </c>
      <c r="AL469">
        <f t="shared" ca="1" si="909"/>
        <v>0</v>
      </c>
      <c r="AM469" s="51"/>
    </row>
    <row r="470" spans="1:39" ht="15" customHeight="1" x14ac:dyDescent="0.25">
      <c r="A470" s="254"/>
      <c r="B470" s="214"/>
      <c r="C470" s="214"/>
      <c r="D470" s="53" t="s">
        <v>13</v>
      </c>
      <c r="E470" s="44">
        <f t="shared" ref="E470:AL470" ca="1" si="910">IF(E467="","",MAX(0,E467 - MAX(E468,DATE(2024,6,1))))</f>
        <v>698</v>
      </c>
      <c r="F470">
        <f t="shared" ca="1" si="910"/>
        <v>698</v>
      </c>
      <c r="G470">
        <f t="shared" ca="1" si="910"/>
        <v>698</v>
      </c>
      <c r="H470">
        <f t="shared" ca="1" si="910"/>
        <v>698</v>
      </c>
      <c r="I470">
        <f t="shared" ca="1" si="910"/>
        <v>698</v>
      </c>
      <c r="J470">
        <f t="shared" ca="1" si="910"/>
        <v>698</v>
      </c>
      <c r="K470">
        <f t="shared" ca="1" si="910"/>
        <v>698</v>
      </c>
      <c r="L470">
        <f t="shared" ca="1" si="910"/>
        <v>698</v>
      </c>
      <c r="M470">
        <f t="shared" ca="1" si="910"/>
        <v>698</v>
      </c>
      <c r="N470" s="45">
        <f t="shared" ca="1" si="910"/>
        <v>698</v>
      </c>
      <c r="O470">
        <f t="shared" ca="1" si="910"/>
        <v>698</v>
      </c>
      <c r="P470">
        <f t="shared" ca="1" si="910"/>
        <v>698</v>
      </c>
      <c r="Q470">
        <f t="shared" ca="1" si="910"/>
        <v>698</v>
      </c>
      <c r="R470">
        <f t="shared" ca="1" si="910"/>
        <v>698</v>
      </c>
      <c r="S470">
        <f t="shared" ca="1" si="910"/>
        <v>698</v>
      </c>
      <c r="T470">
        <f t="shared" ca="1" si="910"/>
        <v>669</v>
      </c>
      <c r="U470">
        <f t="shared" ca="1" si="910"/>
        <v>638</v>
      </c>
      <c r="V470">
        <f t="shared" ca="1" si="910"/>
        <v>607</v>
      </c>
      <c r="W470">
        <f t="shared" ca="1" si="910"/>
        <v>577</v>
      </c>
      <c r="X470">
        <f t="shared" ca="1" si="910"/>
        <v>546</v>
      </c>
      <c r="Y470">
        <f t="shared" ca="1" si="910"/>
        <v>516</v>
      </c>
      <c r="Z470" s="45">
        <f t="shared" ca="1" si="910"/>
        <v>485</v>
      </c>
      <c r="AA470" s="44">
        <f t="shared" ca="1" si="910"/>
        <v>454</v>
      </c>
      <c r="AB470">
        <f t="shared" ca="1" si="910"/>
        <v>426</v>
      </c>
      <c r="AC470">
        <f t="shared" ca="1" si="910"/>
        <v>395</v>
      </c>
      <c r="AD470">
        <f t="shared" ca="1" si="910"/>
        <v>365</v>
      </c>
      <c r="AE470">
        <f t="shared" ca="1" si="910"/>
        <v>334</v>
      </c>
      <c r="AF470">
        <f t="shared" ca="1" si="910"/>
        <v>304</v>
      </c>
      <c r="AG470">
        <f t="shared" ca="1" si="910"/>
        <v>273</v>
      </c>
      <c r="AH470">
        <f t="shared" ca="1" si="910"/>
        <v>242</v>
      </c>
      <c r="AI470">
        <f t="shared" ca="1" si="910"/>
        <v>212</v>
      </c>
      <c r="AJ470">
        <f t="shared" ca="1" si="910"/>
        <v>181</v>
      </c>
      <c r="AK470">
        <f t="shared" ca="1" si="910"/>
        <v>151</v>
      </c>
      <c r="AL470">
        <f t="shared" ca="1" si="910"/>
        <v>120</v>
      </c>
      <c r="AM470" s="51"/>
    </row>
    <row r="471" spans="1:39" ht="15" customHeight="1" x14ac:dyDescent="0.25">
      <c r="A471" s="254"/>
      <c r="B471" s="214"/>
      <c r="C471" s="214"/>
      <c r="D471" s="53" t="s">
        <v>14</v>
      </c>
      <c r="E471" s="46">
        <f t="shared" ref="E471:AL471" ca="1" si="911">IF(E467="","",0.09*E469/365+0.24*E470/365)</f>
        <v>0.56449315068493144</v>
      </c>
      <c r="F471" s="47">
        <f t="shared" ca="1" si="911"/>
        <v>0.55709589041095886</v>
      </c>
      <c r="G471" s="47">
        <f t="shared" ca="1" si="911"/>
        <v>0.54945205479452053</v>
      </c>
      <c r="H471" s="47">
        <f t="shared" ca="1" si="911"/>
        <v>0.54205479452054794</v>
      </c>
      <c r="I471" s="47">
        <f t="shared" ca="1" si="911"/>
        <v>0.5344109589041095</v>
      </c>
      <c r="J471" s="47">
        <f t="shared" ca="1" si="911"/>
        <v>0.52676712328767117</v>
      </c>
      <c r="K471" s="47">
        <f t="shared" ca="1" si="911"/>
        <v>0.51936986301369858</v>
      </c>
      <c r="L471" s="47">
        <f t="shared" ca="1" si="911"/>
        <v>0.51172602739726025</v>
      </c>
      <c r="M471" s="47">
        <f t="shared" ca="1" si="911"/>
        <v>0.50432876712328767</v>
      </c>
      <c r="N471" s="48">
        <f t="shared" ca="1" si="911"/>
        <v>0.49668493150684928</v>
      </c>
      <c r="O471" s="47">
        <f t="shared" ca="1" si="911"/>
        <v>0.48904109589041095</v>
      </c>
      <c r="P471" s="47">
        <f t="shared" ca="1" si="911"/>
        <v>0.48189041095890406</v>
      </c>
      <c r="Q471" s="47">
        <f t="shared" ca="1" si="911"/>
        <v>0.47424657534246573</v>
      </c>
      <c r="R471" s="47">
        <f t="shared" ca="1" si="911"/>
        <v>0.46684931506849314</v>
      </c>
      <c r="S471" s="47">
        <f t="shared" ca="1" si="911"/>
        <v>0.45920547945205475</v>
      </c>
      <c r="T471" s="47">
        <f t="shared" ca="1" si="911"/>
        <v>0.43989041095890413</v>
      </c>
      <c r="U471" s="47">
        <f t="shared" ca="1" si="911"/>
        <v>0.41950684931506849</v>
      </c>
      <c r="V471" s="47">
        <f t="shared" ca="1" si="911"/>
        <v>0.3991232876712329</v>
      </c>
      <c r="W471" s="47">
        <f t="shared" ca="1" si="911"/>
        <v>0.37939726027397258</v>
      </c>
      <c r="X471" s="47">
        <f t="shared" ca="1" si="911"/>
        <v>0.35901369863013699</v>
      </c>
      <c r="Y471" s="47">
        <f t="shared" ca="1" si="911"/>
        <v>0.33928767123287668</v>
      </c>
      <c r="Z471" s="48">
        <f t="shared" ca="1" si="911"/>
        <v>0.31890410958904108</v>
      </c>
      <c r="AA471" s="46">
        <f t="shared" ca="1" si="911"/>
        <v>0.29852054794520544</v>
      </c>
      <c r="AB471" s="47">
        <f t="shared" ca="1" si="911"/>
        <v>0.2801095890410959</v>
      </c>
      <c r="AC471" s="47">
        <f t="shared" ca="1" si="911"/>
        <v>0.25972602739726025</v>
      </c>
      <c r="AD471" s="47">
        <f t="shared" ca="1" si="911"/>
        <v>0.24</v>
      </c>
      <c r="AE471" s="47">
        <f t="shared" ca="1" si="911"/>
        <v>0.21961643835616437</v>
      </c>
      <c r="AF471" s="47">
        <f t="shared" ca="1" si="911"/>
        <v>0.19989041095890409</v>
      </c>
      <c r="AG471" s="47">
        <f t="shared" ca="1" si="911"/>
        <v>0.1795068493150685</v>
      </c>
      <c r="AH471" s="47">
        <f t="shared" ca="1" si="911"/>
        <v>0.15912328767123288</v>
      </c>
      <c r="AI471" s="47">
        <f t="shared" ca="1" si="911"/>
        <v>0.13939726027397259</v>
      </c>
      <c r="AJ471" s="47">
        <f t="shared" ca="1" si="911"/>
        <v>0.11901369863013699</v>
      </c>
      <c r="AK471" s="47">
        <f t="shared" ca="1" si="911"/>
        <v>9.9287671232876712E-2</v>
      </c>
      <c r="AL471" s="47">
        <f t="shared" ca="1" si="911"/>
        <v>7.8904109589041094E-2</v>
      </c>
      <c r="AM471" s="51"/>
    </row>
    <row r="472" spans="1:39" ht="15" customHeight="1" x14ac:dyDescent="0.25">
      <c r="A472" s="254"/>
      <c r="B472" s="214"/>
      <c r="C472" s="214"/>
      <c r="D472" s="53" t="s">
        <v>21</v>
      </c>
      <c r="E472" s="38">
        <f ca="1">IF(E$466="","",E466*E471)</f>
        <v>0</v>
      </c>
      <c r="F472" s="38">
        <f t="shared" ref="F472:AL472" ca="1" si="912">IF(F$466="","",F466*F471)</f>
        <v>0</v>
      </c>
      <c r="G472" s="38">
        <f t="shared" ca="1" si="912"/>
        <v>0</v>
      </c>
      <c r="H472" s="38">
        <f t="shared" ca="1" si="912"/>
        <v>0</v>
      </c>
      <c r="I472" s="38">
        <f t="shared" ca="1" si="912"/>
        <v>0</v>
      </c>
      <c r="J472" s="38">
        <f t="shared" ca="1" si="912"/>
        <v>0</v>
      </c>
      <c r="K472" s="38">
        <f t="shared" ca="1" si="912"/>
        <v>0</v>
      </c>
      <c r="L472" s="38">
        <f t="shared" ca="1" si="912"/>
        <v>0</v>
      </c>
      <c r="M472" s="38">
        <f t="shared" ca="1" si="912"/>
        <v>0</v>
      </c>
      <c r="N472" s="38">
        <f t="shared" ca="1" si="912"/>
        <v>0</v>
      </c>
      <c r="O472" s="38">
        <f t="shared" ca="1" si="912"/>
        <v>0</v>
      </c>
      <c r="P472" s="38">
        <f t="shared" ca="1" si="912"/>
        <v>0</v>
      </c>
      <c r="Q472" s="38">
        <f t="shared" ca="1" si="912"/>
        <v>0</v>
      </c>
      <c r="R472" s="38">
        <f t="shared" ca="1" si="912"/>
        <v>0</v>
      </c>
      <c r="S472" s="38">
        <f t="shared" ca="1" si="912"/>
        <v>0</v>
      </c>
      <c r="T472" s="38">
        <f t="shared" ca="1" si="912"/>
        <v>0</v>
      </c>
      <c r="U472" s="38">
        <f t="shared" ca="1" si="912"/>
        <v>0</v>
      </c>
      <c r="V472" s="38">
        <f t="shared" ca="1" si="912"/>
        <v>0</v>
      </c>
      <c r="W472" s="38">
        <f t="shared" ca="1" si="912"/>
        <v>0</v>
      </c>
      <c r="X472" s="38">
        <f t="shared" ca="1" si="912"/>
        <v>0</v>
      </c>
      <c r="Y472" s="38">
        <f t="shared" ca="1" si="912"/>
        <v>0</v>
      </c>
      <c r="Z472" s="38">
        <f t="shared" ca="1" si="912"/>
        <v>0</v>
      </c>
      <c r="AA472" s="38">
        <f t="shared" ca="1" si="912"/>
        <v>0</v>
      </c>
      <c r="AB472" s="38">
        <f t="shared" ca="1" si="912"/>
        <v>0</v>
      </c>
      <c r="AC472" s="38">
        <f t="shared" ca="1" si="912"/>
        <v>0</v>
      </c>
      <c r="AD472" s="38">
        <f t="shared" ca="1" si="912"/>
        <v>0</v>
      </c>
      <c r="AE472" s="38">
        <f t="shared" ca="1" si="912"/>
        <v>0</v>
      </c>
      <c r="AF472" s="38">
        <f t="shared" ca="1" si="912"/>
        <v>0</v>
      </c>
      <c r="AG472" s="38">
        <f t="shared" ca="1" si="912"/>
        <v>0</v>
      </c>
      <c r="AH472" s="38">
        <f t="shared" ca="1" si="912"/>
        <v>0</v>
      </c>
      <c r="AI472" s="38">
        <f t="shared" ca="1" si="912"/>
        <v>0</v>
      </c>
      <c r="AJ472" s="38">
        <f t="shared" ca="1" si="912"/>
        <v>0</v>
      </c>
      <c r="AK472" s="38">
        <f t="shared" ca="1" si="912"/>
        <v>0</v>
      </c>
      <c r="AL472" s="38">
        <f t="shared" ca="1" si="912"/>
        <v>0</v>
      </c>
      <c r="AM472" s="51"/>
    </row>
    <row r="473" spans="1:39" ht="15" customHeight="1" x14ac:dyDescent="0.25">
      <c r="A473" s="254"/>
      <c r="B473" s="214"/>
      <c r="C473" s="214"/>
      <c r="D473" s="53" t="s">
        <v>15</v>
      </c>
      <c r="E473" s="38">
        <f ca="1">IF(E462="","",E462+E472)</f>
        <v>0</v>
      </c>
      <c r="F473" s="39">
        <f ca="1">IF(F462="","",F462+F472)</f>
        <v>0</v>
      </c>
      <c r="G473" s="39">
        <f ca="1">IF(G462="","",G462+G472)</f>
        <v>0</v>
      </c>
      <c r="H473" s="39">
        <f t="shared" ref="H473" ca="1" si="913">IF(H462="","",H462+H472)</f>
        <v>0</v>
      </c>
      <c r="I473" s="39">
        <f t="shared" ref="I473" ca="1" si="914">IF(I462="","",I462+I472)</f>
        <v>0</v>
      </c>
      <c r="J473" s="39">
        <f t="shared" ref="J473" ca="1" si="915">IF(J462="","",J462+J472)</f>
        <v>0</v>
      </c>
      <c r="K473" s="39">
        <f t="shared" ref="K473" ca="1" si="916">IF(K462="","",K462+K472)</f>
        <v>0</v>
      </c>
      <c r="L473" s="39">
        <f t="shared" ref="L473" ca="1" si="917">IF(L462="","",L462+L472)</f>
        <v>0</v>
      </c>
      <c r="M473" s="39">
        <f t="shared" ref="M473" ca="1" si="918">IF(M462="","",M462+M472)</f>
        <v>0</v>
      </c>
      <c r="N473" s="40">
        <f t="shared" ref="N473" ca="1" si="919">IF(N462="","",N462+N472)</f>
        <v>0</v>
      </c>
      <c r="O473" s="39">
        <f t="shared" ref="O473" ca="1" si="920">IF(O462="","",O462+O472)</f>
        <v>0</v>
      </c>
      <c r="P473" s="39">
        <f t="shared" ref="P473" ca="1" si="921">IF(P462="","",P462+P472)</f>
        <v>0</v>
      </c>
      <c r="Q473" s="39">
        <f t="shared" ref="Q473" ca="1" si="922">IF(Q462="","",Q462+Q472)</f>
        <v>0</v>
      </c>
      <c r="R473" s="39">
        <f t="shared" ref="R473" ca="1" si="923">IF(R462="","",R462+R472)</f>
        <v>0</v>
      </c>
      <c r="S473" s="39">
        <f t="shared" ref="S473" ca="1" si="924">IF(S462="","",S462+S472)</f>
        <v>0</v>
      </c>
      <c r="T473" s="39">
        <f t="shared" ref="T473" ca="1" si="925">IF(T462="","",T462+T472)</f>
        <v>0</v>
      </c>
      <c r="U473" s="39">
        <f t="shared" ref="U473" ca="1" si="926">IF(U462="","",U462+U472)</f>
        <v>0</v>
      </c>
      <c r="V473" s="39">
        <f t="shared" ref="V473" ca="1" si="927">IF(V462="","",V462+V472)</f>
        <v>0</v>
      </c>
      <c r="W473" s="39">
        <f t="shared" ref="W473" ca="1" si="928">IF(W462="","",W462+W472)</f>
        <v>0</v>
      </c>
      <c r="X473" s="39">
        <f t="shared" ref="X473" ca="1" si="929">IF(X462="","",X462+X472)</f>
        <v>0</v>
      </c>
      <c r="Y473" s="39">
        <f t="shared" ref="Y473" ca="1" si="930">IF(Y462="","",Y462+Y472)</f>
        <v>0</v>
      </c>
      <c r="Z473" s="40">
        <f t="shared" ref="Z473" ca="1" si="931">IF(Z462="","",Z462+Z472)</f>
        <v>0</v>
      </c>
      <c r="AA473" s="38">
        <f t="shared" ref="AA473" ca="1" si="932">IF(AA462="","",AA462+AA472)</f>
        <v>0</v>
      </c>
      <c r="AB473" s="39">
        <f t="shared" ref="AB473" ca="1" si="933">IF(AB462="","",AB462+AB472)</f>
        <v>0</v>
      </c>
      <c r="AC473" s="39">
        <f t="shared" ref="AC473" ca="1" si="934">IF(AC462="","",AC462+AC472)</f>
        <v>0</v>
      </c>
      <c r="AD473" s="39">
        <f t="shared" ref="AD473" ca="1" si="935">IF(AD462="","",AD462+AD472)</f>
        <v>0</v>
      </c>
      <c r="AE473" s="39">
        <f t="shared" ref="AE473" ca="1" si="936">IF(AE462="","",AE462+AE472)</f>
        <v>0</v>
      </c>
      <c r="AF473" s="39">
        <f t="shared" ref="AF473" ca="1" si="937">IF(AF462="","",AF462+AF472)</f>
        <v>0</v>
      </c>
      <c r="AG473" s="39">
        <f t="shared" ref="AG473" ca="1" si="938">IF(AG462="","",AG462+AG472)</f>
        <v>0</v>
      </c>
      <c r="AH473" s="39">
        <f t="shared" ref="AH473" ca="1" si="939">IF(AH462="","",AH462+AH472)</f>
        <v>0</v>
      </c>
      <c r="AI473" s="39">
        <f t="shared" ref="AI473" ca="1" si="940">IF(AI462="","",AI462+AI472)</f>
        <v>0</v>
      </c>
      <c r="AJ473" s="39">
        <f t="shared" ref="AJ473" ca="1" si="941">IF(AJ462="","",AJ462+AJ472)</f>
        <v>0</v>
      </c>
      <c r="AK473" s="39">
        <f t="shared" ref="AK473" ca="1" si="942">IF(AK462="","",AK462+AK472)</f>
        <v>0</v>
      </c>
      <c r="AL473" s="39">
        <f t="shared" ref="AL473" ca="1" si="943">IF(AL462="","",AL462+AL472)</f>
        <v>0</v>
      </c>
      <c r="AM473" s="51"/>
    </row>
    <row r="474" spans="1:39" ht="15" customHeight="1" x14ac:dyDescent="0.25">
      <c r="A474" s="254"/>
      <c r="B474" s="214"/>
      <c r="C474" s="214"/>
      <c r="D474" s="53" t="s">
        <v>16</v>
      </c>
      <c r="E474" s="44">
        <f t="shared" ref="E474:AL474" ca="1" si="944">IF(E466="","",E466+E472)</f>
        <v>0</v>
      </c>
      <c r="F474">
        <f t="shared" ca="1" si="944"/>
        <v>0</v>
      </c>
      <c r="G474">
        <f t="shared" ca="1" si="944"/>
        <v>0</v>
      </c>
      <c r="H474">
        <f t="shared" ca="1" si="944"/>
        <v>0</v>
      </c>
      <c r="I474">
        <f t="shared" ca="1" si="944"/>
        <v>0</v>
      </c>
      <c r="J474">
        <f t="shared" ca="1" si="944"/>
        <v>0</v>
      </c>
      <c r="K474">
        <f t="shared" ca="1" si="944"/>
        <v>0</v>
      </c>
      <c r="L474">
        <f t="shared" ca="1" si="944"/>
        <v>0</v>
      </c>
      <c r="M474">
        <f t="shared" ca="1" si="944"/>
        <v>0</v>
      </c>
      <c r="N474" s="45">
        <f t="shared" ca="1" si="944"/>
        <v>0</v>
      </c>
      <c r="O474">
        <f t="shared" ca="1" si="944"/>
        <v>0</v>
      </c>
      <c r="P474">
        <f t="shared" ca="1" si="944"/>
        <v>0</v>
      </c>
      <c r="Q474">
        <f t="shared" ca="1" si="944"/>
        <v>0</v>
      </c>
      <c r="R474">
        <f t="shared" ca="1" si="944"/>
        <v>0</v>
      </c>
      <c r="S474">
        <f t="shared" ca="1" si="944"/>
        <v>0</v>
      </c>
      <c r="T474">
        <f t="shared" ca="1" si="944"/>
        <v>0</v>
      </c>
      <c r="U474">
        <f t="shared" ca="1" si="944"/>
        <v>0</v>
      </c>
      <c r="V474">
        <f t="shared" ca="1" si="944"/>
        <v>0</v>
      </c>
      <c r="W474">
        <f t="shared" ca="1" si="944"/>
        <v>0</v>
      </c>
      <c r="X474">
        <f t="shared" ca="1" si="944"/>
        <v>0</v>
      </c>
      <c r="Y474">
        <f t="shared" ca="1" si="944"/>
        <v>0</v>
      </c>
      <c r="Z474" s="45">
        <f t="shared" ca="1" si="944"/>
        <v>0</v>
      </c>
      <c r="AA474" s="44">
        <f t="shared" ca="1" si="944"/>
        <v>0</v>
      </c>
      <c r="AB474">
        <f t="shared" ca="1" si="944"/>
        <v>0</v>
      </c>
      <c r="AC474">
        <f t="shared" ca="1" si="944"/>
        <v>0</v>
      </c>
      <c r="AD474">
        <f t="shared" ca="1" si="944"/>
        <v>0</v>
      </c>
      <c r="AE474">
        <f t="shared" ca="1" si="944"/>
        <v>0</v>
      </c>
      <c r="AF474">
        <f t="shared" ca="1" si="944"/>
        <v>0</v>
      </c>
      <c r="AG474">
        <f t="shared" ca="1" si="944"/>
        <v>0</v>
      </c>
      <c r="AH474">
        <f t="shared" ca="1" si="944"/>
        <v>0</v>
      </c>
      <c r="AI474">
        <f t="shared" ca="1" si="944"/>
        <v>0</v>
      </c>
      <c r="AJ474">
        <f t="shared" ca="1" si="944"/>
        <v>0</v>
      </c>
      <c r="AK474">
        <f t="shared" ca="1" si="944"/>
        <v>0</v>
      </c>
      <c r="AL474">
        <f t="shared" ca="1" si="944"/>
        <v>0</v>
      </c>
      <c r="AM474" s="51"/>
    </row>
    <row r="475" spans="1:39" ht="15.75" customHeight="1" x14ac:dyDescent="0.25">
      <c r="A475" s="254"/>
      <c r="B475" s="214"/>
      <c r="C475" s="214"/>
      <c r="D475" s="50" t="s">
        <v>8</v>
      </c>
      <c r="E475" s="244">
        <f>SUMIFS(Katsayilar!$C$2:$C$50,Katsayilar!$A$2:$A$50,"&lt;="&amp;DATE(YEAR(E459),MONTH(E459),1),Katsayilar!$B$2:$B$50,"&gt;="&amp;DATE(YEAR(E459),MONTH(E459),1))</f>
        <v>0.43368400000000001</v>
      </c>
      <c r="F475" s="238"/>
      <c r="G475" s="238"/>
      <c r="H475" s="230"/>
      <c r="I475" s="231">
        <f>SUMIFS(Katsayilar!$C$2:$C$50,Katsayilar!$A$2:$A$50,"&lt;="&amp;DATE(YEAR(I459),MONTH(I459),1),Katsayilar!$B$2:$B$50,"&gt;="&amp;DATE(YEAR(I459),MONTH(I459),1))</f>
        <v>0.50979600000000003</v>
      </c>
      <c r="J475" s="238"/>
      <c r="K475" s="238"/>
      <c r="L475" s="238"/>
      <c r="M475" s="238"/>
      <c r="N475" s="239"/>
      <c r="O475" s="244">
        <f>SUMIFS(Katsayilar!$C$2:$C$50,Katsayilar!$A$2:$A$50,"&lt;="&amp;DATE(YEAR(O459),MONTH(O459),1),Katsayilar!$B$2:$B$50,"&gt;="&amp;DATE(YEAR(O459),MONTH(O459),1))</f>
        <v>0.76087099999999996</v>
      </c>
      <c r="P475" s="238"/>
      <c r="Q475" s="238"/>
      <c r="R475" s="238"/>
      <c r="S475" s="238"/>
      <c r="T475" s="230"/>
      <c r="U475" s="231">
        <f>SUMIFS(Katsayilar!$C$2:$C$50,Katsayilar!$A$2:$A$50,"&lt;="&amp;DATE(YEAR(U459),MONTH(U459),1),Katsayilar!$B$2:$B$50,"&gt;="&amp;DATE(YEAR(U459),MONTH(U459),1))</f>
        <v>0.90779600000000005</v>
      </c>
      <c r="V475" s="238"/>
      <c r="W475" s="238"/>
      <c r="X475" s="238"/>
      <c r="Y475" s="238"/>
      <c r="Z475" s="239"/>
      <c r="AA475" s="244">
        <f>SUMIFS(Katsayilar!$C$2:$C$50,Katsayilar!$A$2:$A$50,"&lt;="&amp;DATE(YEAR(AA459),MONTH(AA459),1),Katsayilar!$B$2:$B$50,"&gt;="&amp;DATE(YEAR(AA459),MONTH(AA459),1))</f>
        <v>1.012556</v>
      </c>
      <c r="AB475" s="238"/>
      <c r="AC475" s="238"/>
      <c r="AD475" s="238"/>
      <c r="AE475" s="238"/>
      <c r="AF475" s="230"/>
      <c r="AG475" s="231">
        <f>SUMIFS(Katsayilar!$C$2:$C$50,Katsayilar!$A$2:$A$50,"&lt;="&amp;DATE(YEAR(AG459),MONTH(AG459),1),Katsayilar!$B$2:$B$50,"&gt;="&amp;DATE(YEAR(AG459),MONTH(AG459),1))</f>
        <v>1.1702109999999999</v>
      </c>
      <c r="AH475" s="238"/>
      <c r="AI475" s="238"/>
      <c r="AJ475" s="238"/>
      <c r="AK475" s="238"/>
      <c r="AL475" s="239"/>
      <c r="AM475" s="51"/>
    </row>
    <row r="476" spans="1:39" ht="15.75" customHeight="1" x14ac:dyDescent="0.25">
      <c r="A476" s="254"/>
      <c r="B476" s="214"/>
      <c r="C476" s="214"/>
      <c r="D476" s="50" t="s">
        <v>17</v>
      </c>
      <c r="E476" s="240">
        <f>SUM(E462:H462)</f>
        <v>0</v>
      </c>
      <c r="F476" s="241"/>
      <c r="G476" s="241"/>
      <c r="H476" s="223"/>
      <c r="I476" s="242">
        <f>SUM(I462:N462)</f>
        <v>0</v>
      </c>
      <c r="J476" s="241"/>
      <c r="K476" s="241"/>
      <c r="L476" s="241"/>
      <c r="M476" s="241"/>
      <c r="N476" s="243"/>
      <c r="O476" s="240">
        <f t="shared" ref="O476:O480" si="945">SUM(O462:T462)</f>
        <v>0</v>
      </c>
      <c r="P476" s="241"/>
      <c r="Q476" s="241"/>
      <c r="R476" s="241"/>
      <c r="S476" s="241"/>
      <c r="T476" s="223"/>
      <c r="U476" s="242">
        <f t="shared" ref="U476:U480" si="946">SUM(U462:Z462)</f>
        <v>0</v>
      </c>
      <c r="V476" s="241"/>
      <c r="W476" s="241"/>
      <c r="X476" s="241"/>
      <c r="Y476" s="241"/>
      <c r="Z476" s="243"/>
      <c r="AA476" s="240">
        <f t="shared" ref="AA476:AA480" si="947">SUM(AA462:AF462)</f>
        <v>0</v>
      </c>
      <c r="AB476" s="241"/>
      <c r="AC476" s="241"/>
      <c r="AD476" s="241"/>
      <c r="AE476" s="241"/>
      <c r="AF476" s="223"/>
      <c r="AG476" s="242">
        <f t="shared" ref="AG476:AG480" si="948">SUM(AG462:AL462)</f>
        <v>0</v>
      </c>
      <c r="AH476" s="241"/>
      <c r="AI476" s="241"/>
      <c r="AJ476" s="241"/>
      <c r="AK476" s="241"/>
      <c r="AL476" s="243"/>
      <c r="AM476" s="49">
        <f>SUM(E476:AL476)</f>
        <v>0</v>
      </c>
    </row>
    <row r="477" spans="1:39" ht="15.75" customHeight="1" x14ac:dyDescent="0.25">
      <c r="A477" s="254"/>
      <c r="B477" s="214"/>
      <c r="C477" s="214"/>
      <c r="D477" s="50" t="s">
        <v>51</v>
      </c>
      <c r="E477" s="240">
        <f>SUM(E463:H463)</f>
        <v>0</v>
      </c>
      <c r="F477" s="241"/>
      <c r="G477" s="241"/>
      <c r="H477" s="223"/>
      <c r="I477" s="242">
        <f t="shared" ref="I477:I480" si="949">SUM(I463:N463)</f>
        <v>0</v>
      </c>
      <c r="J477" s="241"/>
      <c r="K477" s="241"/>
      <c r="L477" s="241"/>
      <c r="M477" s="241"/>
      <c r="N477" s="243"/>
      <c r="O477" s="240">
        <f t="shared" si="945"/>
        <v>0</v>
      </c>
      <c r="P477" s="241"/>
      <c r="Q477" s="241"/>
      <c r="R477" s="241"/>
      <c r="S477" s="241"/>
      <c r="T477" s="223"/>
      <c r="U477" s="242">
        <f t="shared" si="946"/>
        <v>0</v>
      </c>
      <c r="V477" s="241"/>
      <c r="W477" s="241"/>
      <c r="X477" s="241"/>
      <c r="Y477" s="241"/>
      <c r="Z477" s="243"/>
      <c r="AA477" s="240">
        <f t="shared" si="947"/>
        <v>0</v>
      </c>
      <c r="AB477" s="241"/>
      <c r="AC477" s="241"/>
      <c r="AD477" s="241"/>
      <c r="AE477" s="241"/>
      <c r="AF477" s="223"/>
      <c r="AG477" s="242">
        <f t="shared" si="948"/>
        <v>0</v>
      </c>
      <c r="AH477" s="241"/>
      <c r="AI477" s="241"/>
      <c r="AJ477" s="241"/>
      <c r="AK477" s="241"/>
      <c r="AL477" s="243"/>
      <c r="AM477" s="49">
        <f t="shared" ref="AM477:AM483" si="950">SUM(E477:AL477)</f>
        <v>0</v>
      </c>
    </row>
    <row r="478" spans="1:39" ht="15.75" customHeight="1" x14ac:dyDescent="0.25">
      <c r="A478" s="254"/>
      <c r="B478" s="214"/>
      <c r="C478" s="214"/>
      <c r="D478" s="50" t="s">
        <v>18</v>
      </c>
      <c r="E478" s="240">
        <f t="shared" ref="E478:E480" si="951">SUM(E464:H464)</f>
        <v>0</v>
      </c>
      <c r="F478" s="241"/>
      <c r="G478" s="241"/>
      <c r="H478" s="223"/>
      <c r="I478" s="242">
        <f t="shared" si="949"/>
        <v>0</v>
      </c>
      <c r="J478" s="241"/>
      <c r="K478" s="241"/>
      <c r="L478" s="241"/>
      <c r="M478" s="241"/>
      <c r="N478" s="243"/>
      <c r="O478" s="240">
        <f t="shared" si="945"/>
        <v>0</v>
      </c>
      <c r="P478" s="241"/>
      <c r="Q478" s="241"/>
      <c r="R478" s="241"/>
      <c r="S478" s="241"/>
      <c r="T478" s="223"/>
      <c r="U478" s="242">
        <f t="shared" si="946"/>
        <v>0</v>
      </c>
      <c r="V478" s="241"/>
      <c r="W478" s="241"/>
      <c r="X478" s="241"/>
      <c r="Y478" s="241"/>
      <c r="Z478" s="243"/>
      <c r="AA478" s="240">
        <f t="shared" si="947"/>
        <v>0</v>
      </c>
      <c r="AB478" s="241"/>
      <c r="AC478" s="241"/>
      <c r="AD478" s="241"/>
      <c r="AE478" s="241"/>
      <c r="AF478" s="223"/>
      <c r="AG478" s="242">
        <f t="shared" si="948"/>
        <v>0</v>
      </c>
      <c r="AH478" s="241"/>
      <c r="AI478" s="241"/>
      <c r="AJ478" s="241"/>
      <c r="AK478" s="241"/>
      <c r="AL478" s="243"/>
      <c r="AM478" s="49">
        <f t="shared" si="950"/>
        <v>0</v>
      </c>
    </row>
    <row r="479" spans="1:39" ht="15.75" customHeight="1" x14ac:dyDescent="0.25">
      <c r="A479" s="254"/>
      <c r="B479" s="214"/>
      <c r="C479" s="214"/>
      <c r="D479" s="50" t="s">
        <v>9</v>
      </c>
      <c r="E479" s="240">
        <f t="shared" si="951"/>
        <v>0</v>
      </c>
      <c r="F479" s="241"/>
      <c r="G479" s="241"/>
      <c r="H479" s="223"/>
      <c r="I479" s="242">
        <f t="shared" si="949"/>
        <v>0</v>
      </c>
      <c r="J479" s="241"/>
      <c r="K479" s="241"/>
      <c r="L479" s="241"/>
      <c r="M479" s="241"/>
      <c r="N479" s="243"/>
      <c r="O479" s="240">
        <f t="shared" si="945"/>
        <v>0</v>
      </c>
      <c r="P479" s="241"/>
      <c r="Q479" s="241"/>
      <c r="R479" s="241"/>
      <c r="S479" s="241"/>
      <c r="T479" s="223"/>
      <c r="U479" s="242">
        <f t="shared" si="946"/>
        <v>0</v>
      </c>
      <c r="V479" s="241"/>
      <c r="W479" s="241"/>
      <c r="X479" s="241"/>
      <c r="Y479" s="241"/>
      <c r="Z479" s="243"/>
      <c r="AA479" s="240">
        <f t="shared" si="947"/>
        <v>0</v>
      </c>
      <c r="AB479" s="241"/>
      <c r="AC479" s="241"/>
      <c r="AD479" s="241"/>
      <c r="AE479" s="241"/>
      <c r="AF479" s="223"/>
      <c r="AG479" s="242">
        <f t="shared" si="948"/>
        <v>0</v>
      </c>
      <c r="AH479" s="241"/>
      <c r="AI479" s="241"/>
      <c r="AJ479" s="241"/>
      <c r="AK479" s="241"/>
      <c r="AL479" s="243"/>
      <c r="AM479" s="49">
        <f t="shared" si="950"/>
        <v>0</v>
      </c>
    </row>
    <row r="480" spans="1:39" ht="15.75" customHeight="1" x14ac:dyDescent="0.25">
      <c r="A480" s="254"/>
      <c r="B480" s="214"/>
      <c r="C480" s="214"/>
      <c r="D480" s="50" t="s">
        <v>19</v>
      </c>
      <c r="E480" s="240">
        <f t="shared" si="951"/>
        <v>0</v>
      </c>
      <c r="F480" s="241"/>
      <c r="G480" s="241"/>
      <c r="H480" s="223"/>
      <c r="I480" s="242">
        <f t="shared" si="949"/>
        <v>0</v>
      </c>
      <c r="J480" s="241"/>
      <c r="K480" s="241"/>
      <c r="L480" s="241"/>
      <c r="M480" s="241"/>
      <c r="N480" s="243"/>
      <c r="O480" s="240">
        <f t="shared" si="945"/>
        <v>0</v>
      </c>
      <c r="P480" s="241"/>
      <c r="Q480" s="241"/>
      <c r="R480" s="241"/>
      <c r="S480" s="241"/>
      <c r="T480" s="223"/>
      <c r="U480" s="242">
        <f t="shared" si="946"/>
        <v>0</v>
      </c>
      <c r="V480" s="241"/>
      <c r="W480" s="241"/>
      <c r="X480" s="241"/>
      <c r="Y480" s="241"/>
      <c r="Z480" s="243"/>
      <c r="AA480" s="240">
        <f t="shared" si="947"/>
        <v>0</v>
      </c>
      <c r="AB480" s="241"/>
      <c r="AC480" s="241"/>
      <c r="AD480" s="241"/>
      <c r="AE480" s="241"/>
      <c r="AF480" s="223"/>
      <c r="AG480" s="242">
        <f t="shared" si="948"/>
        <v>0</v>
      </c>
      <c r="AH480" s="241"/>
      <c r="AI480" s="241"/>
      <c r="AJ480" s="241"/>
      <c r="AK480" s="241"/>
      <c r="AL480" s="243"/>
      <c r="AM480" s="49">
        <f t="shared" si="950"/>
        <v>0</v>
      </c>
    </row>
    <row r="481" spans="1:39" ht="15.75" customHeight="1" x14ac:dyDescent="0.25">
      <c r="A481" s="254"/>
      <c r="B481" s="214"/>
      <c r="C481" s="214"/>
      <c r="D481" s="50" t="s">
        <v>21</v>
      </c>
      <c r="E481" s="240">
        <f ca="1">SUM(E472:H472)</f>
        <v>0</v>
      </c>
      <c r="F481" s="241"/>
      <c r="G481" s="241"/>
      <c r="H481" s="223"/>
      <c r="I481" s="242">
        <f ca="1">SUM(I472:N472)</f>
        <v>0</v>
      </c>
      <c r="J481" s="241"/>
      <c r="K481" s="241"/>
      <c r="L481" s="241"/>
      <c r="M481" s="241"/>
      <c r="N481" s="243"/>
      <c r="O481" s="240">
        <f ca="1">SUM(O472:T472)</f>
        <v>0</v>
      </c>
      <c r="P481" s="241"/>
      <c r="Q481" s="241"/>
      <c r="R481" s="241"/>
      <c r="S481" s="241"/>
      <c r="T481" s="223"/>
      <c r="U481" s="242">
        <f ca="1">SUM(U472:Z472)</f>
        <v>0</v>
      </c>
      <c r="V481" s="241"/>
      <c r="W481" s="241"/>
      <c r="X481" s="241"/>
      <c r="Y481" s="241"/>
      <c r="Z481" s="243"/>
      <c r="AA481" s="240">
        <f ca="1">SUM(AA472:AF472)</f>
        <v>0</v>
      </c>
      <c r="AB481" s="241"/>
      <c r="AC481" s="241"/>
      <c r="AD481" s="241"/>
      <c r="AE481" s="241"/>
      <c r="AF481" s="223"/>
      <c r="AG481" s="242">
        <f ca="1">SUM(AG472:AL472)</f>
        <v>0</v>
      </c>
      <c r="AH481" s="241"/>
      <c r="AI481" s="241"/>
      <c r="AJ481" s="241"/>
      <c r="AK481" s="241"/>
      <c r="AL481" s="243"/>
      <c r="AM481" s="49">
        <f t="shared" ca="1" si="950"/>
        <v>0</v>
      </c>
    </row>
    <row r="482" spans="1:39" ht="15.75" customHeight="1" x14ac:dyDescent="0.25">
      <c r="A482" s="254"/>
      <c r="B482" s="214"/>
      <c r="C482" s="214"/>
      <c r="D482" s="50" t="s">
        <v>15</v>
      </c>
      <c r="E482" s="240">
        <f t="shared" ref="E482:E483" ca="1" si="952">SUM(E473:H473)</f>
        <v>0</v>
      </c>
      <c r="F482" s="241"/>
      <c r="G482" s="241"/>
      <c r="H482" s="223"/>
      <c r="I482" s="242">
        <f t="shared" ref="I482:I483" ca="1" si="953">SUM(I473:N473)</f>
        <v>0</v>
      </c>
      <c r="J482" s="241"/>
      <c r="K482" s="241"/>
      <c r="L482" s="241"/>
      <c r="M482" s="241"/>
      <c r="N482" s="243"/>
      <c r="O482" s="240">
        <f t="shared" ref="O482:O483" ca="1" si="954">SUM(O473:T473)</f>
        <v>0</v>
      </c>
      <c r="P482" s="241"/>
      <c r="Q482" s="241"/>
      <c r="R482" s="241"/>
      <c r="S482" s="241"/>
      <c r="T482" s="223"/>
      <c r="U482" s="242">
        <f t="shared" ref="U482:U483" ca="1" si="955">SUM(U473:Z473)</f>
        <v>0</v>
      </c>
      <c r="V482" s="241"/>
      <c r="W482" s="241"/>
      <c r="X482" s="241"/>
      <c r="Y482" s="241"/>
      <c r="Z482" s="243"/>
      <c r="AA482" s="240">
        <f t="shared" ref="AA482:AA483" ca="1" si="956">SUM(AA473:AF473)</f>
        <v>0</v>
      </c>
      <c r="AB482" s="241"/>
      <c r="AC482" s="241"/>
      <c r="AD482" s="241"/>
      <c r="AE482" s="241"/>
      <c r="AF482" s="223"/>
      <c r="AG482" s="242">
        <f t="shared" ref="AG482:AG483" ca="1" si="957">SUM(AG473:AL473)</f>
        <v>0</v>
      </c>
      <c r="AH482" s="241"/>
      <c r="AI482" s="241"/>
      <c r="AJ482" s="241"/>
      <c r="AK482" s="241"/>
      <c r="AL482" s="243"/>
      <c r="AM482" s="49">
        <f t="shared" ca="1" si="950"/>
        <v>0</v>
      </c>
    </row>
    <row r="483" spans="1:39" ht="15.75" customHeight="1" thickBot="1" x14ac:dyDescent="0.3">
      <c r="A483" s="255"/>
      <c r="B483" s="215"/>
      <c r="C483" s="215"/>
      <c r="D483" s="54" t="s">
        <v>16</v>
      </c>
      <c r="E483" s="245">
        <f t="shared" ca="1" si="952"/>
        <v>0</v>
      </c>
      <c r="F483" s="246"/>
      <c r="G483" s="246"/>
      <c r="H483" s="232"/>
      <c r="I483" s="247">
        <f t="shared" ca="1" si="953"/>
        <v>0</v>
      </c>
      <c r="J483" s="246"/>
      <c r="K483" s="246"/>
      <c r="L483" s="246"/>
      <c r="M483" s="246"/>
      <c r="N483" s="248"/>
      <c r="O483" s="245">
        <f t="shared" ca="1" si="954"/>
        <v>0</v>
      </c>
      <c r="P483" s="246"/>
      <c r="Q483" s="246"/>
      <c r="R483" s="246"/>
      <c r="S483" s="246"/>
      <c r="T483" s="232"/>
      <c r="U483" s="247">
        <f t="shared" ca="1" si="955"/>
        <v>0</v>
      </c>
      <c r="V483" s="246"/>
      <c r="W483" s="246"/>
      <c r="X483" s="246"/>
      <c r="Y483" s="246"/>
      <c r="Z483" s="248"/>
      <c r="AA483" s="245">
        <f t="shared" ca="1" si="956"/>
        <v>0</v>
      </c>
      <c r="AB483" s="246"/>
      <c r="AC483" s="246"/>
      <c r="AD483" s="246"/>
      <c r="AE483" s="246"/>
      <c r="AF483" s="232"/>
      <c r="AG483" s="247">
        <f t="shared" ca="1" si="957"/>
        <v>0</v>
      </c>
      <c r="AH483" s="246"/>
      <c r="AI483" s="246"/>
      <c r="AJ483" s="246"/>
      <c r="AK483" s="246"/>
      <c r="AL483" s="248"/>
      <c r="AM483" s="55">
        <f t="shared" ca="1" si="950"/>
        <v>0</v>
      </c>
    </row>
    <row r="484" spans="1:39" ht="4.5" customHeight="1" x14ac:dyDescent="0.25">
      <c r="A484" s="253">
        <v>20</v>
      </c>
      <c r="B484" s="213">
        <f>'VERİ GİRİŞİ'!B31</f>
        <v>0</v>
      </c>
      <c r="C484" s="213">
        <f>'VERİ GİRİŞİ'!C31</f>
        <v>0</v>
      </c>
      <c r="D484" s="61" t="s">
        <v>50</v>
      </c>
      <c r="E484" s="62">
        <v>45016</v>
      </c>
      <c r="F484" s="63">
        <v>45044</v>
      </c>
      <c r="G484" s="63">
        <v>45047</v>
      </c>
      <c r="H484" s="63">
        <v>45078</v>
      </c>
      <c r="I484" s="63">
        <v>45108</v>
      </c>
      <c r="J484" s="63">
        <v>45139</v>
      </c>
      <c r="K484" s="63">
        <v>45170</v>
      </c>
      <c r="L484" s="63">
        <v>45200</v>
      </c>
      <c r="M484" s="63">
        <v>45231</v>
      </c>
      <c r="N484" s="64">
        <v>45261</v>
      </c>
      <c r="O484" s="65">
        <v>45292</v>
      </c>
      <c r="P484" s="63">
        <v>45323</v>
      </c>
      <c r="Q484" s="63">
        <v>45352</v>
      </c>
      <c r="R484" s="63">
        <v>45383</v>
      </c>
      <c r="S484" s="63">
        <v>45413</v>
      </c>
      <c r="T484" s="63">
        <v>45444</v>
      </c>
      <c r="U484" s="63">
        <v>45474</v>
      </c>
      <c r="V484" s="63">
        <v>45505</v>
      </c>
      <c r="W484" s="63">
        <v>45536</v>
      </c>
      <c r="X484" s="63">
        <v>45566</v>
      </c>
      <c r="Y484" s="63">
        <v>45597</v>
      </c>
      <c r="Z484" s="64">
        <v>45627</v>
      </c>
      <c r="AA484" s="62">
        <v>45658</v>
      </c>
      <c r="AB484" s="63">
        <v>45689</v>
      </c>
      <c r="AC484" s="63">
        <v>45717</v>
      </c>
      <c r="AD484" s="63">
        <v>45748</v>
      </c>
      <c r="AE484" s="63">
        <v>45778</v>
      </c>
      <c r="AF484" s="63">
        <v>45809</v>
      </c>
      <c r="AG484" s="63">
        <v>45839</v>
      </c>
      <c r="AH484" s="63">
        <v>45870</v>
      </c>
      <c r="AI484" s="63">
        <v>45901</v>
      </c>
      <c r="AJ484" s="63">
        <v>45931</v>
      </c>
      <c r="AK484" s="63">
        <v>45962</v>
      </c>
      <c r="AL484" s="66">
        <v>45992</v>
      </c>
      <c r="AM484" s="67"/>
    </row>
    <row r="485" spans="1:39" x14ac:dyDescent="0.25">
      <c r="A485" s="254"/>
      <c r="B485" s="214"/>
      <c r="C485" s="214"/>
      <c r="D485" s="50" t="s">
        <v>20</v>
      </c>
      <c r="E485" s="79">
        <f>'VERİ GİRİŞİ'!E31</f>
        <v>0</v>
      </c>
      <c r="F485" s="79">
        <f>'VERİ GİRİŞİ'!F31</f>
        <v>0</v>
      </c>
      <c r="G485" s="79">
        <f>'VERİ GİRİŞİ'!G31</f>
        <v>0</v>
      </c>
      <c r="H485" s="79">
        <f>'VERİ GİRİŞİ'!H31</f>
        <v>0</v>
      </c>
      <c r="I485" s="79">
        <f>'VERİ GİRİŞİ'!I31</f>
        <v>0</v>
      </c>
      <c r="J485" s="79">
        <f>'VERİ GİRİŞİ'!J31</f>
        <v>0</v>
      </c>
      <c r="K485" s="79">
        <f>'VERİ GİRİŞİ'!K31</f>
        <v>0</v>
      </c>
      <c r="L485" s="79">
        <f>'VERİ GİRİŞİ'!L31</f>
        <v>0</v>
      </c>
      <c r="M485" s="79">
        <f>'VERİ GİRİŞİ'!M31</f>
        <v>0</v>
      </c>
      <c r="N485" s="79">
        <f>'VERİ GİRİŞİ'!N31</f>
        <v>0</v>
      </c>
      <c r="O485" s="79">
        <f>'VERİ GİRİŞİ'!O31</f>
        <v>0</v>
      </c>
      <c r="P485" s="79">
        <f>'VERİ GİRİŞİ'!P31</f>
        <v>0</v>
      </c>
      <c r="Q485" s="79">
        <f>'VERİ GİRİŞİ'!Q31</f>
        <v>0</v>
      </c>
      <c r="R485" s="79">
        <f>'VERİ GİRİŞİ'!R31</f>
        <v>0</v>
      </c>
      <c r="S485" s="79">
        <f>'VERİ GİRİŞİ'!S31</f>
        <v>0</v>
      </c>
      <c r="T485" s="79">
        <f>'VERİ GİRİŞİ'!T31</f>
        <v>0</v>
      </c>
      <c r="U485" s="79">
        <f>'VERİ GİRİŞİ'!U31</f>
        <v>0</v>
      </c>
      <c r="V485" s="79">
        <f>'VERİ GİRİŞİ'!V31</f>
        <v>0</v>
      </c>
      <c r="W485" s="79">
        <f>'VERİ GİRİŞİ'!W31</f>
        <v>0</v>
      </c>
      <c r="X485" s="79">
        <f>'VERİ GİRİŞİ'!X31</f>
        <v>0</v>
      </c>
      <c r="Y485" s="79">
        <f>'VERİ GİRİŞİ'!Y31</f>
        <v>0</v>
      </c>
      <c r="Z485" s="79">
        <f>'VERİ GİRİŞİ'!Z31</f>
        <v>0</v>
      </c>
      <c r="AA485" s="79">
        <f>'VERİ GİRİŞİ'!AA31</f>
        <v>0</v>
      </c>
      <c r="AB485" s="79">
        <f>'VERİ GİRİŞİ'!AB31</f>
        <v>0</v>
      </c>
      <c r="AC485" s="79">
        <f>'VERİ GİRİŞİ'!AC31</f>
        <v>0</v>
      </c>
      <c r="AD485" s="79">
        <f>'VERİ GİRİŞİ'!AD31</f>
        <v>0</v>
      </c>
      <c r="AE485" s="79">
        <f>'VERİ GİRİŞİ'!AE31</f>
        <v>0</v>
      </c>
      <c r="AF485" s="79">
        <f>'VERİ GİRİŞİ'!AF31</f>
        <v>0</v>
      </c>
      <c r="AG485" s="79">
        <f>'VERİ GİRİŞİ'!AG31</f>
        <v>0</v>
      </c>
      <c r="AH485" s="79">
        <f>'VERİ GİRİŞİ'!AH31</f>
        <v>0</v>
      </c>
      <c r="AI485" s="79">
        <f>'VERİ GİRİŞİ'!AI31</f>
        <v>0</v>
      </c>
      <c r="AJ485" s="79">
        <f>'VERİ GİRİŞİ'!AJ31</f>
        <v>0</v>
      </c>
      <c r="AK485" s="79">
        <f>'VERİ GİRİŞİ'!AK31</f>
        <v>0</v>
      </c>
      <c r="AL485" s="79">
        <f>'VERİ GİRİŞİ'!AL31</f>
        <v>0</v>
      </c>
      <c r="AM485" s="52"/>
    </row>
    <row r="486" spans="1:39" ht="15" customHeight="1" x14ac:dyDescent="0.25">
      <c r="A486" s="254"/>
      <c r="B486" s="214"/>
      <c r="C486" s="214"/>
      <c r="D486" s="53" t="s">
        <v>8</v>
      </c>
      <c r="E486" s="35">
        <f>SUMIFS(Katsayilar!$C$2:$C$50,Katsayilar!$A$2:$A$50,"&lt;="&amp;DATE(YEAR(E484),MONTH(E484),1),Katsayilar!$B$2:$B$50,"&gt;="&amp;DATE(YEAR(E484),MONTH(E484),1))</f>
        <v>0.43368400000000001</v>
      </c>
      <c r="F486" s="36">
        <f>SUMIFS(Katsayilar!$C$2:$C$50,Katsayilar!$A$2:$A$50,"&lt;="&amp;DATE(YEAR(F484),MONTH(F484),1),Katsayilar!$B$2:$B$50,"&gt;="&amp;DATE(YEAR(F484),MONTH(F484),1))</f>
        <v>0.43368400000000001</v>
      </c>
      <c r="G486" s="36">
        <f>SUMIFS(Katsayilar!$C$2:$C$50,Katsayilar!$A$2:$A$50,"&lt;="&amp;DATE(YEAR(G484),MONTH(G484),1),Katsayilar!$B$2:$B$50,"&gt;="&amp;DATE(YEAR(G484),MONTH(G484),1))</f>
        <v>0.43368400000000001</v>
      </c>
      <c r="H486" s="36">
        <f>SUMIFS(Katsayilar!$C$2:$C$50,Katsayilar!$A$2:$A$50,"&lt;="&amp;DATE(YEAR(H484),MONTH(H484),1),Katsayilar!$B$2:$B$50,"&gt;="&amp;DATE(YEAR(H484),MONTH(H484),1))</f>
        <v>0.43368400000000001</v>
      </c>
      <c r="I486" s="36">
        <f>SUMIFS(Katsayilar!$C$2:$C$50,Katsayilar!$A$2:$A$50,"&lt;="&amp;DATE(YEAR(I484),MONTH(I484),1),Katsayilar!$B$2:$B$50,"&gt;="&amp;DATE(YEAR(I484),MONTH(I484),1))</f>
        <v>0.50979600000000003</v>
      </c>
      <c r="J486" s="36">
        <f>SUMIFS(Katsayilar!$C$2:$C$50,Katsayilar!$A$2:$A$50,"&lt;="&amp;DATE(YEAR(J484),MONTH(J484),1),Katsayilar!$B$2:$B$50,"&gt;="&amp;DATE(YEAR(J484),MONTH(J484),1))</f>
        <v>0.50979600000000003</v>
      </c>
      <c r="K486" s="36">
        <f>SUMIFS(Katsayilar!$C$2:$C$50,Katsayilar!$A$2:$A$50,"&lt;="&amp;DATE(YEAR(K484),MONTH(K484),1),Katsayilar!$B$2:$B$50,"&gt;="&amp;DATE(YEAR(K484),MONTH(K484),1))</f>
        <v>0.50979600000000003</v>
      </c>
      <c r="L486" s="36">
        <f>SUMIFS(Katsayilar!$C$2:$C$50,Katsayilar!$A$2:$A$50,"&lt;="&amp;DATE(YEAR(L484),MONTH(L484),1),Katsayilar!$B$2:$B$50,"&gt;="&amp;DATE(YEAR(L484),MONTH(L484),1))</f>
        <v>0.50979600000000003</v>
      </c>
      <c r="M486" s="36">
        <f>SUMIFS(Katsayilar!$C$2:$C$50,Katsayilar!$A$2:$A$50,"&lt;="&amp;DATE(YEAR(M484),MONTH(M484),1),Katsayilar!$B$2:$B$50,"&gt;="&amp;DATE(YEAR(M484),MONTH(M484),1))</f>
        <v>0.50979600000000003</v>
      </c>
      <c r="N486" s="37">
        <f>SUMIFS(Katsayilar!$C$2:$C$50,Katsayilar!$A$2:$A$50,"&lt;="&amp;DATE(YEAR(N484),MONTH(N484),1),Katsayilar!$B$2:$B$50,"&gt;="&amp;DATE(YEAR(N484),MONTH(N484),1))</f>
        <v>0.50979600000000003</v>
      </c>
      <c r="O486" s="36">
        <f>SUMIFS(Katsayilar!$C$2:$C$50,Katsayilar!$A$2:$A$50,"&lt;="&amp;DATE(YEAR(O484),MONTH(O484),1),Katsayilar!$B$2:$B$50,"&gt;="&amp;DATE(YEAR(O484),MONTH(O484),1))</f>
        <v>0.76087099999999996</v>
      </c>
      <c r="P486" s="36">
        <f>SUMIFS(Katsayilar!$C$2:$C$50,Katsayilar!$A$2:$A$50,"&lt;="&amp;DATE(YEAR(P484),MONTH(P484),1),Katsayilar!$B$2:$B$50,"&gt;="&amp;DATE(YEAR(P484),MONTH(P484),1))</f>
        <v>0.76087099999999996</v>
      </c>
      <c r="Q486" s="36">
        <f>SUMIFS(Katsayilar!$C$2:$C$50,Katsayilar!$A$2:$A$50,"&lt;="&amp;DATE(YEAR(Q484),MONTH(Q484),1),Katsayilar!$B$2:$B$50,"&gt;="&amp;DATE(YEAR(Q484),MONTH(Q484),1))</f>
        <v>0.76087099999999996</v>
      </c>
      <c r="R486" s="36">
        <f>SUMIFS(Katsayilar!$C$2:$C$50,Katsayilar!$A$2:$A$50,"&lt;="&amp;DATE(YEAR(R484),MONTH(R484),1),Katsayilar!$B$2:$B$50,"&gt;="&amp;DATE(YEAR(R484),MONTH(R484),1))</f>
        <v>0.76087099999999996</v>
      </c>
      <c r="S486" s="36">
        <f>SUMIFS(Katsayilar!$C$2:$C$50,Katsayilar!$A$2:$A$50,"&lt;="&amp;DATE(YEAR(S484),MONTH(S484),1),Katsayilar!$B$2:$B$50,"&gt;="&amp;DATE(YEAR(S484),MONTH(S484),1))</f>
        <v>0.76087099999999996</v>
      </c>
      <c r="T486" s="36">
        <f>SUMIFS(Katsayilar!$C$2:$C$50,Katsayilar!$A$2:$A$50,"&lt;="&amp;DATE(YEAR(T484),MONTH(T484),1),Katsayilar!$B$2:$B$50,"&gt;="&amp;DATE(YEAR(T484),MONTH(T484),1))</f>
        <v>0.76087099999999996</v>
      </c>
      <c r="U486" s="36">
        <f>SUMIFS(Katsayilar!$C$2:$C$50,Katsayilar!$A$2:$A$50,"&lt;="&amp;DATE(YEAR(U484),MONTH(U484),1),Katsayilar!$B$2:$B$50,"&gt;="&amp;DATE(YEAR(U484),MONTH(U484),1))</f>
        <v>0.90779600000000005</v>
      </c>
      <c r="V486" s="36">
        <f>SUMIFS(Katsayilar!$C$2:$C$50,Katsayilar!$A$2:$A$50,"&lt;="&amp;DATE(YEAR(V484),MONTH(V484),1),Katsayilar!$B$2:$B$50,"&gt;="&amp;DATE(YEAR(V484),MONTH(V484),1))</f>
        <v>0.90779600000000005</v>
      </c>
      <c r="W486" s="36">
        <f>SUMIFS(Katsayilar!$C$2:$C$50,Katsayilar!$A$2:$A$50,"&lt;="&amp;DATE(YEAR(W484),MONTH(W484),1),Katsayilar!$B$2:$B$50,"&gt;="&amp;DATE(YEAR(W484),MONTH(W484),1))</f>
        <v>0.90779600000000005</v>
      </c>
      <c r="X486" s="36">
        <f>SUMIFS(Katsayilar!$C$2:$C$50,Katsayilar!$A$2:$A$50,"&lt;="&amp;DATE(YEAR(X484),MONTH(X484),1),Katsayilar!$B$2:$B$50,"&gt;="&amp;DATE(YEAR(X484),MONTH(X484),1))</f>
        <v>0.90779600000000005</v>
      </c>
      <c r="Y486" s="36">
        <f>SUMIFS(Katsayilar!$C$2:$C$50,Katsayilar!$A$2:$A$50,"&lt;="&amp;DATE(YEAR(Y484),MONTH(Y484),1),Katsayilar!$B$2:$B$50,"&gt;="&amp;DATE(YEAR(Y484),MONTH(Y484),1))</f>
        <v>0.90779600000000005</v>
      </c>
      <c r="Z486" s="37">
        <f>SUMIFS(Katsayilar!$C$2:$C$50,Katsayilar!$A$2:$A$50,"&lt;="&amp;DATE(YEAR(Z484),MONTH(Z484),1),Katsayilar!$B$2:$B$50,"&gt;="&amp;DATE(YEAR(Z484),MONTH(Z484),1))</f>
        <v>0.90779600000000005</v>
      </c>
      <c r="AA486" s="35">
        <f>SUMIFS(Katsayilar!$C$2:$C$50,Katsayilar!$A$2:$A$50,"&lt;="&amp;DATE(YEAR(AA484),MONTH(AA484),1),Katsayilar!$B$2:$B$50,"&gt;="&amp;DATE(YEAR(AA484),MONTH(AA484),1))</f>
        <v>1.012556</v>
      </c>
      <c r="AB486" s="36">
        <f>SUMIFS(Katsayilar!$C$2:$C$50,Katsayilar!$A$2:$A$50,"&lt;="&amp;DATE(YEAR(AB484),MONTH(AB484),1),Katsayilar!$B$2:$B$50,"&gt;="&amp;DATE(YEAR(AB484),MONTH(AB484),1))</f>
        <v>1.012556</v>
      </c>
      <c r="AC486" s="36">
        <f>SUMIFS(Katsayilar!$C$2:$C$50,Katsayilar!$A$2:$A$50,"&lt;="&amp;DATE(YEAR(AC484),MONTH(AC484),1),Katsayilar!$B$2:$B$50,"&gt;="&amp;DATE(YEAR(AC484),MONTH(AC484),1))</f>
        <v>1.012556</v>
      </c>
      <c r="AD486" s="36">
        <f>SUMIFS(Katsayilar!$C$2:$C$50,Katsayilar!$A$2:$A$50,"&lt;="&amp;DATE(YEAR(AD484),MONTH(AD484),1),Katsayilar!$B$2:$B$50,"&gt;="&amp;DATE(YEAR(AD484),MONTH(AD484),1))</f>
        <v>1.012556</v>
      </c>
      <c r="AE486" s="36">
        <f>SUMIFS(Katsayilar!$C$2:$C$50,Katsayilar!$A$2:$A$50,"&lt;="&amp;DATE(YEAR(AE484),MONTH(AE484),1),Katsayilar!$B$2:$B$50,"&gt;="&amp;DATE(YEAR(AE484),MONTH(AE484),1))</f>
        <v>1.012556</v>
      </c>
      <c r="AF486" s="36">
        <f>SUMIFS(Katsayilar!$C$2:$C$50,Katsayilar!$A$2:$A$50,"&lt;="&amp;DATE(YEAR(AF484),MONTH(AF484),1),Katsayilar!$B$2:$B$50,"&gt;="&amp;DATE(YEAR(AF484),MONTH(AF484),1))</f>
        <v>1.012556</v>
      </c>
      <c r="AG486" s="36">
        <f>SUMIFS(Katsayilar!$C$2:$C$50,Katsayilar!$A$2:$A$50,"&lt;="&amp;DATE(YEAR(AG484),MONTH(AG484),1),Katsayilar!$B$2:$B$50,"&gt;="&amp;DATE(YEAR(AG484),MONTH(AG484),1))</f>
        <v>1.1702109999999999</v>
      </c>
      <c r="AH486" s="36">
        <f>SUMIFS(Katsayilar!$C$2:$C$50,Katsayilar!$A$2:$A$50,"&lt;="&amp;DATE(YEAR(AH484),MONTH(AH484),1),Katsayilar!$B$2:$B$50,"&gt;="&amp;DATE(YEAR(AH484),MONTH(AH484),1))</f>
        <v>1.1702109999999999</v>
      </c>
      <c r="AI486" s="36">
        <f>SUMIFS(Katsayilar!$C$2:$C$50,Katsayilar!$A$2:$A$50,"&lt;="&amp;DATE(YEAR(AI484),MONTH(AI484),1),Katsayilar!$B$2:$B$50,"&gt;="&amp;DATE(YEAR(AI484),MONTH(AI484),1))</f>
        <v>1.1702109999999999</v>
      </c>
      <c r="AJ486" s="36">
        <f>SUMIFS(Katsayilar!$C$2:$C$50,Katsayilar!$A$2:$A$50,"&lt;="&amp;DATE(YEAR(AJ484),MONTH(AJ484),1),Katsayilar!$B$2:$B$50,"&gt;="&amp;DATE(YEAR(AJ484),MONTH(AJ484),1))</f>
        <v>1.1702109999999999</v>
      </c>
      <c r="AK486" s="36">
        <f>SUMIFS(Katsayilar!$C$2:$C$50,Katsayilar!$A$2:$A$50,"&lt;="&amp;DATE(YEAR(AK484),MONTH(AK484),1),Katsayilar!$B$2:$B$50,"&gt;="&amp;DATE(YEAR(AK484),MONTH(AK484),1))</f>
        <v>1.1702109999999999</v>
      </c>
      <c r="AL486" s="36">
        <f>SUMIFS(Katsayilar!$C$2:$C$50,Katsayilar!$A$2:$A$50,"&lt;="&amp;DATE(YEAR(AL484),MONTH(AL484),1),Katsayilar!$B$2:$B$50,"&gt;="&amp;DATE(YEAR(AL484),MONTH(AL484),1))</f>
        <v>1.1702109999999999</v>
      </c>
      <c r="AM486" s="51"/>
    </row>
    <row r="487" spans="1:39" ht="15" customHeight="1" x14ac:dyDescent="0.25">
      <c r="A487" s="254"/>
      <c r="B487" s="214"/>
      <c r="C487" s="214"/>
      <c r="D487" s="53" t="s">
        <v>17</v>
      </c>
      <c r="E487" s="38">
        <f t="shared" ref="E487:AL487" si="958">IF(OR(E486="",E485=""),"",200*E486*E485)</f>
        <v>0</v>
      </c>
      <c r="F487" s="39">
        <f t="shared" si="958"/>
        <v>0</v>
      </c>
      <c r="G487" s="39">
        <f t="shared" si="958"/>
        <v>0</v>
      </c>
      <c r="H487" s="39">
        <f t="shared" si="958"/>
        <v>0</v>
      </c>
      <c r="I487" s="39">
        <f t="shared" si="958"/>
        <v>0</v>
      </c>
      <c r="J487" s="39">
        <f t="shared" si="958"/>
        <v>0</v>
      </c>
      <c r="K487" s="39">
        <f t="shared" si="958"/>
        <v>0</v>
      </c>
      <c r="L487" s="39">
        <f t="shared" si="958"/>
        <v>0</v>
      </c>
      <c r="M487" s="39">
        <f t="shared" si="958"/>
        <v>0</v>
      </c>
      <c r="N487" s="40">
        <f t="shared" si="958"/>
        <v>0</v>
      </c>
      <c r="O487" s="39">
        <f t="shared" si="958"/>
        <v>0</v>
      </c>
      <c r="P487" s="39">
        <f t="shared" si="958"/>
        <v>0</v>
      </c>
      <c r="Q487" s="39">
        <f t="shared" si="958"/>
        <v>0</v>
      </c>
      <c r="R487" s="39">
        <f t="shared" si="958"/>
        <v>0</v>
      </c>
      <c r="S487" s="39">
        <f t="shared" si="958"/>
        <v>0</v>
      </c>
      <c r="T487" s="39">
        <f t="shared" si="958"/>
        <v>0</v>
      </c>
      <c r="U487" s="39">
        <f t="shared" si="958"/>
        <v>0</v>
      </c>
      <c r="V487" s="39">
        <f t="shared" si="958"/>
        <v>0</v>
      </c>
      <c r="W487" s="39">
        <f t="shared" si="958"/>
        <v>0</v>
      </c>
      <c r="X487" s="39">
        <f t="shared" si="958"/>
        <v>0</v>
      </c>
      <c r="Y487" s="39">
        <f t="shared" si="958"/>
        <v>0</v>
      </c>
      <c r="Z487" s="40">
        <f t="shared" si="958"/>
        <v>0</v>
      </c>
      <c r="AA487" s="38">
        <f t="shared" si="958"/>
        <v>0</v>
      </c>
      <c r="AB487" s="39">
        <f t="shared" si="958"/>
        <v>0</v>
      </c>
      <c r="AC487" s="39">
        <f t="shared" si="958"/>
        <v>0</v>
      </c>
      <c r="AD487" s="39">
        <f t="shared" si="958"/>
        <v>0</v>
      </c>
      <c r="AE487" s="39">
        <f t="shared" si="958"/>
        <v>0</v>
      </c>
      <c r="AF487" s="39">
        <f t="shared" si="958"/>
        <v>0</v>
      </c>
      <c r="AG487" s="39">
        <f t="shared" si="958"/>
        <v>0</v>
      </c>
      <c r="AH487" s="39">
        <f t="shared" si="958"/>
        <v>0</v>
      </c>
      <c r="AI487" s="39">
        <f t="shared" si="958"/>
        <v>0</v>
      </c>
      <c r="AJ487" s="39">
        <f t="shared" si="958"/>
        <v>0</v>
      </c>
      <c r="AK487" s="39">
        <f t="shared" si="958"/>
        <v>0</v>
      </c>
      <c r="AL487" s="39">
        <f t="shared" si="958"/>
        <v>0</v>
      </c>
      <c r="AM487" s="51"/>
    </row>
    <row r="488" spans="1:39" ht="15" customHeight="1" x14ac:dyDescent="0.25">
      <c r="A488" s="254"/>
      <c r="B488" s="214"/>
      <c r="C488" s="214"/>
      <c r="D488" s="53" t="s">
        <v>51</v>
      </c>
      <c r="E488" s="38">
        <f>IF(E487="","",E487*Ayarlar!$B$4)</f>
        <v>0</v>
      </c>
      <c r="F488" s="39">
        <f>IF(F487="","",F487*Ayarlar!$B$4)</f>
        <v>0</v>
      </c>
      <c r="G488" s="39">
        <f>IF(G487="","",G487*Ayarlar!$B$4)</f>
        <v>0</v>
      </c>
      <c r="H488" s="39">
        <f>IF(H487="","",H487*Ayarlar!$B$4)</f>
        <v>0</v>
      </c>
      <c r="I488" s="39">
        <f>IF(I487="","",I487*Ayarlar!$B$4)</f>
        <v>0</v>
      </c>
      <c r="J488" s="39">
        <f>IF(J487="","",J487*Ayarlar!$B$4)</f>
        <v>0</v>
      </c>
      <c r="K488" s="39">
        <f>IF(K487="","",K487*Ayarlar!$B$4)</f>
        <v>0</v>
      </c>
      <c r="L488" s="39">
        <f>IF(L487="","",L487*Ayarlar!$B$4)</f>
        <v>0</v>
      </c>
      <c r="M488" s="39">
        <f>IF(M487="","",M487*Ayarlar!$B$4)</f>
        <v>0</v>
      </c>
      <c r="N488" s="40">
        <f>IF(N487="","",N487*Ayarlar!$B$4)</f>
        <v>0</v>
      </c>
      <c r="O488" s="39">
        <f>IF(O487="","",O487*Ayarlar!$B$4)</f>
        <v>0</v>
      </c>
      <c r="P488" s="39">
        <f>IF(P487="","",P487*Ayarlar!$B$4)</f>
        <v>0</v>
      </c>
      <c r="Q488" s="39">
        <f>IF(Q487="","",Q487*Ayarlar!$B$4)</f>
        <v>0</v>
      </c>
      <c r="R488" s="39">
        <f>IF(R487="","",R487*Ayarlar!$B$4)</f>
        <v>0</v>
      </c>
      <c r="S488" s="39">
        <f>IF(S487="","",S487*Ayarlar!$B$4)</f>
        <v>0</v>
      </c>
      <c r="T488" s="39">
        <f>IF(T487="","",T487*Ayarlar!$B$4)</f>
        <v>0</v>
      </c>
      <c r="U488" s="39">
        <f>IF(U487="","",U487*Ayarlar!$B$4)</f>
        <v>0</v>
      </c>
      <c r="V488" s="39">
        <f>IF(V487="","",V487*Ayarlar!$B$4)</f>
        <v>0</v>
      </c>
      <c r="W488" s="39">
        <f>IF(W487="","",W487*Ayarlar!$B$4)</f>
        <v>0</v>
      </c>
      <c r="X488" s="39">
        <f>IF(X487="","",X487*Ayarlar!$B$4)</f>
        <v>0</v>
      </c>
      <c r="Y488" s="39">
        <f>IF(Y487="","",Y487*Ayarlar!$B$4)</f>
        <v>0</v>
      </c>
      <c r="Z488" s="40">
        <f>IF(Z487="","",Z487*Ayarlar!$B$4)</f>
        <v>0</v>
      </c>
      <c r="AA488" s="38">
        <f>IF(AA487="","",AA487*Ayarlar!$B$4)</f>
        <v>0</v>
      </c>
      <c r="AB488" s="39">
        <f>IF(AB487="","",AB487*Ayarlar!$B$4)</f>
        <v>0</v>
      </c>
      <c r="AC488" s="39">
        <f>IF(AC487="","",AC487*Ayarlar!$B$4)</f>
        <v>0</v>
      </c>
      <c r="AD488" s="39">
        <f>IF(AD487="","",AD487*Ayarlar!$B$4)</f>
        <v>0</v>
      </c>
      <c r="AE488" s="39">
        <f>IF(AE487="","",AE487*Ayarlar!$B$4)</f>
        <v>0</v>
      </c>
      <c r="AF488" s="39">
        <f>IF(AF487="","",AF487*Ayarlar!$B$4)</f>
        <v>0</v>
      </c>
      <c r="AG488" s="39">
        <f>IF(AG487="","",AG487*Ayarlar!$B$4)</f>
        <v>0</v>
      </c>
      <c r="AH488" s="39">
        <f>IF(AH487="","",AH487*Ayarlar!$B$4)</f>
        <v>0</v>
      </c>
      <c r="AI488" s="39">
        <f>IF(AI487="","",AI487*Ayarlar!$B$4)</f>
        <v>0</v>
      </c>
      <c r="AJ488" s="39">
        <f>IF(AJ487="","",AJ487*Ayarlar!$B$4)</f>
        <v>0</v>
      </c>
      <c r="AK488" s="39">
        <f>IF(AK487="","",AK487*Ayarlar!$B$4)</f>
        <v>0</v>
      </c>
      <c r="AL488" s="39">
        <f>IF(AL487="","",AL487*Ayarlar!$B$4)</f>
        <v>0</v>
      </c>
      <c r="AM488" s="51"/>
    </row>
    <row r="489" spans="1:39" ht="15" customHeight="1" x14ac:dyDescent="0.25">
      <c r="A489" s="254"/>
      <c r="B489" s="214"/>
      <c r="C489" s="214"/>
      <c r="D489" s="53" t="s">
        <v>18</v>
      </c>
      <c r="E489" s="38">
        <f>IF(E487="","",E487*Ayarlar!$B$2)</f>
        <v>0</v>
      </c>
      <c r="F489" s="39">
        <f>IF(F487="","",F487*Ayarlar!$B$2)</f>
        <v>0</v>
      </c>
      <c r="G489" s="39">
        <f>IF(G487="","",G487*Ayarlar!$B$2)</f>
        <v>0</v>
      </c>
      <c r="H489" s="39">
        <f>IF(H487="","",H487*Ayarlar!$B$2)</f>
        <v>0</v>
      </c>
      <c r="I489" s="39">
        <f>IF(I487="","",I487*Ayarlar!$B$2)</f>
        <v>0</v>
      </c>
      <c r="J489" s="39">
        <f>IF(J487="","",J487*Ayarlar!$B$2)</f>
        <v>0</v>
      </c>
      <c r="K489" s="39">
        <f>IF(K487="","",K487*Ayarlar!$B$2)</f>
        <v>0</v>
      </c>
      <c r="L489" s="39">
        <f>IF(L487="","",L487*Ayarlar!$B$2)</f>
        <v>0</v>
      </c>
      <c r="M489" s="39">
        <f>IF(M487="","",M487*Ayarlar!$B$2)</f>
        <v>0</v>
      </c>
      <c r="N489" s="40">
        <f>IF(N487="","",N487*Ayarlar!$B$2)</f>
        <v>0</v>
      </c>
      <c r="O489" s="39">
        <f>IF(O487="","",O487*Ayarlar!$B$2)</f>
        <v>0</v>
      </c>
      <c r="P489" s="39">
        <f>IF(P487="","",P487*Ayarlar!$B$2)</f>
        <v>0</v>
      </c>
      <c r="Q489" s="39">
        <f>IF(Q487="","",Q487*Ayarlar!$B$2)</f>
        <v>0</v>
      </c>
      <c r="R489" s="39">
        <f>IF(R487="","",R487*Ayarlar!$B$2)</f>
        <v>0</v>
      </c>
      <c r="S489" s="39">
        <f>IF(S487="","",S487*Ayarlar!$B$2)</f>
        <v>0</v>
      </c>
      <c r="T489" s="39">
        <f>IF(T487="","",T487*Ayarlar!$B$2)</f>
        <v>0</v>
      </c>
      <c r="U489" s="39">
        <f>IF(U487="","",U487*Ayarlar!$B$2)</f>
        <v>0</v>
      </c>
      <c r="V489" s="39">
        <f>IF(V487="","",V487*Ayarlar!$B$2)</f>
        <v>0</v>
      </c>
      <c r="W489" s="39">
        <f>IF(W487="","",W487*Ayarlar!$B$2)</f>
        <v>0</v>
      </c>
      <c r="X489" s="39">
        <f>IF(X487="","",X487*Ayarlar!$B$2)</f>
        <v>0</v>
      </c>
      <c r="Y489" s="39">
        <f>IF(Y487="","",Y487*Ayarlar!$B$2)</f>
        <v>0</v>
      </c>
      <c r="Z489" s="40">
        <f>IF(Z487="","",Z487*Ayarlar!$B$2)</f>
        <v>0</v>
      </c>
      <c r="AA489" s="38">
        <f>IF(AA487="","",AA487*Ayarlar!$B$2)</f>
        <v>0</v>
      </c>
      <c r="AB489" s="39">
        <f>IF(AB487="","",AB487*Ayarlar!$B$2)</f>
        <v>0</v>
      </c>
      <c r="AC489" s="39">
        <f>IF(AC487="","",AC487*Ayarlar!$B$2)</f>
        <v>0</v>
      </c>
      <c r="AD489" s="39">
        <f>IF(AD487="","",AD487*Ayarlar!$B$2)</f>
        <v>0</v>
      </c>
      <c r="AE489" s="39">
        <f>IF(AE487="","",AE487*Ayarlar!$B$2)</f>
        <v>0</v>
      </c>
      <c r="AF489" s="39">
        <f>IF(AF487="","",AF487*Ayarlar!$B$2)</f>
        <v>0</v>
      </c>
      <c r="AG489" s="39">
        <f>IF(AG487="","",AG487*Ayarlar!$B$2)</f>
        <v>0</v>
      </c>
      <c r="AH489" s="39">
        <f>IF(AH487="","",AH487*Ayarlar!$B$2)</f>
        <v>0</v>
      </c>
      <c r="AI489" s="39">
        <f>IF(AI487="","",AI487*Ayarlar!$B$2)</f>
        <v>0</v>
      </c>
      <c r="AJ489" s="39">
        <f>IF(AJ487="","",AJ487*Ayarlar!$B$2)</f>
        <v>0</v>
      </c>
      <c r="AK489" s="39">
        <f>IF(AK487="","",AK487*Ayarlar!$B$2)</f>
        <v>0</v>
      </c>
      <c r="AL489" s="39">
        <f>IF(AL487="","",AL487*Ayarlar!$B$2)</f>
        <v>0</v>
      </c>
      <c r="AM489" s="51"/>
    </row>
    <row r="490" spans="1:39" ht="15" customHeight="1" x14ac:dyDescent="0.25">
      <c r="A490" s="254"/>
      <c r="B490" s="214"/>
      <c r="C490" s="214"/>
      <c r="D490" s="53" t="s">
        <v>9</v>
      </c>
      <c r="E490" s="38" t="str">
        <f>IF(D477="4/B",IFERROR(E487*Ayarlar!$B$3,""),"")</f>
        <v/>
      </c>
      <c r="F490" s="39" t="str">
        <f>IF(E477="4/B",IFERROR(F487*Ayarlar!$B$3,""),"")</f>
        <v/>
      </c>
      <c r="G490" s="39" t="str">
        <f>IF(F477="4/B",IFERROR(G487*Ayarlar!$B$3,""),"")</f>
        <v/>
      </c>
      <c r="H490" s="39" t="str">
        <f>IF(G477="4/B",IFERROR(H487*Ayarlar!$B$3,""),"")</f>
        <v/>
      </c>
      <c r="I490" s="39" t="str">
        <f>IF(H477="4/B",IFERROR(I487*Ayarlar!$B$3,""),"")</f>
        <v/>
      </c>
      <c r="J490" s="39" t="str">
        <f>IF(I477="4/B",IFERROR(J487*Ayarlar!$B$3,""),"")</f>
        <v/>
      </c>
      <c r="K490" s="39" t="str">
        <f>IF(J477="4/B",IFERROR(K487*Ayarlar!$B$3,""),"")</f>
        <v/>
      </c>
      <c r="L490" s="39" t="str">
        <f>IF(K477="4/B",IFERROR(L487*Ayarlar!$B$3,""),"")</f>
        <v/>
      </c>
      <c r="M490" s="39" t="str">
        <f>IF(L477="4/B",IFERROR(M487*Ayarlar!$B$3,""),"")</f>
        <v/>
      </c>
      <c r="N490" s="40" t="str">
        <f>IF(M477="4/B",IFERROR(N487*Ayarlar!$B$3,""),"")</f>
        <v/>
      </c>
      <c r="O490" s="39" t="str">
        <f>IF(N477="4/B",IFERROR(O487*Ayarlar!$B$3,""),"")</f>
        <v/>
      </c>
      <c r="P490" s="39" t="str">
        <f>IF(O477="4/B",IFERROR(P487*Ayarlar!$B$3,""),"")</f>
        <v/>
      </c>
      <c r="Q490" s="39" t="str">
        <f>IF(P477="4/B",IFERROR(Q487*Ayarlar!$B$3,""),"")</f>
        <v/>
      </c>
      <c r="R490" s="39" t="str">
        <f>IF(Q477="4/B",IFERROR(R487*Ayarlar!$B$3,""),"")</f>
        <v/>
      </c>
      <c r="S490" s="39" t="str">
        <f>IF(R477="4/B",IFERROR(S487*Ayarlar!$B$3,""),"")</f>
        <v/>
      </c>
      <c r="T490" s="39" t="str">
        <f>IF(S477="4/B",IFERROR(T487*Ayarlar!$B$3,""),"")</f>
        <v/>
      </c>
      <c r="U490" s="39" t="str">
        <f>IF(T477="4/B",IFERROR(U487*Ayarlar!$B$3,""),"")</f>
        <v/>
      </c>
      <c r="V490" s="39" t="str">
        <f>IF(U477="4/B",IFERROR(V487*Ayarlar!$B$3,""),"")</f>
        <v/>
      </c>
      <c r="W490" s="39" t="str">
        <f>IF(V477="4/B",IFERROR(W487*Ayarlar!$B$3,""),"")</f>
        <v/>
      </c>
      <c r="X490" s="39" t="str">
        <f>IF(W477="4/B",IFERROR(X487*Ayarlar!$B$3,""),"")</f>
        <v/>
      </c>
      <c r="Y490" s="39" t="str">
        <f>IF(X477="4/B",IFERROR(Y487*Ayarlar!$B$3,""),"")</f>
        <v/>
      </c>
      <c r="Z490" s="39" t="str">
        <f>IF(Y477="4/B",IFERROR(Z487*Ayarlar!$B$3,""),"")</f>
        <v/>
      </c>
      <c r="AA490" s="39" t="str">
        <f>IF(Z477="4/B",IFERROR(AA487*Ayarlar!$B$3,""),"")</f>
        <v/>
      </c>
      <c r="AB490" s="39" t="str">
        <f>IF(AA477="4/B",IFERROR(AB487*Ayarlar!$B$3,""),"")</f>
        <v/>
      </c>
      <c r="AC490" s="39" t="str">
        <f>IF(AB477="4/B",IFERROR(AC487*Ayarlar!$B$3,""),"")</f>
        <v/>
      </c>
      <c r="AD490" s="39" t="str">
        <f>IF(AC477="4/B",IFERROR(AD487*Ayarlar!$B$3,""),"")</f>
        <v/>
      </c>
      <c r="AE490" s="39" t="str">
        <f>IF(AD477="4/B",IFERROR(AE487*Ayarlar!$B$3,""),"")</f>
        <v/>
      </c>
      <c r="AF490" s="39" t="str">
        <f>IF(AE477="4/B",IFERROR(AF487*Ayarlar!$B$3,""),"")</f>
        <v/>
      </c>
      <c r="AG490" s="39" t="str">
        <f>IF(AF477="4/B",IFERROR(AG487*Ayarlar!$B$3,""),"")</f>
        <v/>
      </c>
      <c r="AH490" s="39" t="str">
        <f>IF(AG477="4/B",IFERROR(AH487*Ayarlar!$B$3,""),"")</f>
        <v/>
      </c>
      <c r="AI490" s="39" t="str">
        <f>IF(AH477="4/B",IFERROR(AI487*Ayarlar!$B$3,""),"")</f>
        <v/>
      </c>
      <c r="AJ490" s="39" t="str">
        <f>IF(AI477="4/B",IFERROR(AJ487*Ayarlar!$B$3,""),"")</f>
        <v/>
      </c>
      <c r="AK490" s="39" t="str">
        <f>IF(AJ477="4/B",IFERROR(AK487*Ayarlar!$B$3,""),"")</f>
        <v/>
      </c>
      <c r="AL490" s="39" t="str">
        <f>IF(AK477="4/B",IFERROR(AL487*Ayarlar!$B$3,""),"")</f>
        <v/>
      </c>
      <c r="AM490" s="51"/>
    </row>
    <row r="491" spans="1:39" ht="15" customHeight="1" x14ac:dyDescent="0.25">
      <c r="A491" s="254"/>
      <c r="B491" s="214"/>
      <c r="C491" s="214"/>
      <c r="D491" s="53" t="s">
        <v>19</v>
      </c>
      <c r="E491" s="38">
        <f t="shared" ref="E491:AL491" si="959">IF(E487="","",E487-E488-E489)</f>
        <v>0</v>
      </c>
      <c r="F491" s="39">
        <f t="shared" si="959"/>
        <v>0</v>
      </c>
      <c r="G491" s="39">
        <f t="shared" si="959"/>
        <v>0</v>
      </c>
      <c r="H491" s="39">
        <f t="shared" si="959"/>
        <v>0</v>
      </c>
      <c r="I491" s="39">
        <f t="shared" si="959"/>
        <v>0</v>
      </c>
      <c r="J491" s="39">
        <f t="shared" si="959"/>
        <v>0</v>
      </c>
      <c r="K491" s="39">
        <f t="shared" si="959"/>
        <v>0</v>
      </c>
      <c r="L491" s="39">
        <f t="shared" si="959"/>
        <v>0</v>
      </c>
      <c r="M491" s="39">
        <f t="shared" si="959"/>
        <v>0</v>
      </c>
      <c r="N491" s="40">
        <f t="shared" si="959"/>
        <v>0</v>
      </c>
      <c r="O491" s="39">
        <f t="shared" si="959"/>
        <v>0</v>
      </c>
      <c r="P491" s="39">
        <f t="shared" si="959"/>
        <v>0</v>
      </c>
      <c r="Q491" s="39">
        <f t="shared" si="959"/>
        <v>0</v>
      </c>
      <c r="R491" s="39">
        <f t="shared" si="959"/>
        <v>0</v>
      </c>
      <c r="S491" s="39">
        <f t="shared" si="959"/>
        <v>0</v>
      </c>
      <c r="T491" s="39">
        <f t="shared" si="959"/>
        <v>0</v>
      </c>
      <c r="U491" s="39">
        <f t="shared" si="959"/>
        <v>0</v>
      </c>
      <c r="V491" s="39">
        <f t="shared" si="959"/>
        <v>0</v>
      </c>
      <c r="W491" s="39">
        <f t="shared" si="959"/>
        <v>0</v>
      </c>
      <c r="X491" s="39">
        <f t="shared" si="959"/>
        <v>0</v>
      </c>
      <c r="Y491" s="39">
        <f t="shared" si="959"/>
        <v>0</v>
      </c>
      <c r="Z491" s="40">
        <f t="shared" si="959"/>
        <v>0</v>
      </c>
      <c r="AA491" s="38">
        <f t="shared" si="959"/>
        <v>0</v>
      </c>
      <c r="AB491" s="39">
        <f t="shared" si="959"/>
        <v>0</v>
      </c>
      <c r="AC491" s="39">
        <f t="shared" si="959"/>
        <v>0</v>
      </c>
      <c r="AD491" s="39">
        <f t="shared" si="959"/>
        <v>0</v>
      </c>
      <c r="AE491" s="39">
        <f t="shared" si="959"/>
        <v>0</v>
      </c>
      <c r="AF491" s="39">
        <f t="shared" si="959"/>
        <v>0</v>
      </c>
      <c r="AG491" s="39">
        <f t="shared" si="959"/>
        <v>0</v>
      </c>
      <c r="AH491" s="39">
        <f t="shared" si="959"/>
        <v>0</v>
      </c>
      <c r="AI491" s="39">
        <f t="shared" si="959"/>
        <v>0</v>
      </c>
      <c r="AJ491" s="39">
        <f t="shared" si="959"/>
        <v>0</v>
      </c>
      <c r="AK491" s="39">
        <f t="shared" si="959"/>
        <v>0</v>
      </c>
      <c r="AL491" s="39">
        <f t="shared" si="959"/>
        <v>0</v>
      </c>
      <c r="AM491" s="51"/>
    </row>
    <row r="492" spans="1:39" ht="15" customHeight="1" x14ac:dyDescent="0.25">
      <c r="A492" s="254"/>
      <c r="B492" s="214"/>
      <c r="C492" s="214"/>
      <c r="D492" s="53" t="s">
        <v>10</v>
      </c>
      <c r="E492" s="41">
        <f ca="1">IF(E484="","",Ayarlar!$B$1)</f>
        <v>46142</v>
      </c>
      <c r="F492" s="42">
        <f ca="1">IF(F484="","",Ayarlar!$B$1)</f>
        <v>46142</v>
      </c>
      <c r="G492" s="42">
        <f ca="1">IF(G484="","",Ayarlar!$B$1)</f>
        <v>46142</v>
      </c>
      <c r="H492" s="42">
        <f ca="1">IF(H484="","",Ayarlar!$B$1)</f>
        <v>46142</v>
      </c>
      <c r="I492" s="42">
        <f ca="1">IF(I484="","",Ayarlar!$B$1)</f>
        <v>46142</v>
      </c>
      <c r="J492" s="42">
        <f ca="1">IF(J484="","",Ayarlar!$B$1)</f>
        <v>46142</v>
      </c>
      <c r="K492" s="42">
        <f ca="1">IF(K484="","",Ayarlar!$B$1)</f>
        <v>46142</v>
      </c>
      <c r="L492" s="42">
        <f ca="1">IF(L484="","",Ayarlar!$B$1)</f>
        <v>46142</v>
      </c>
      <c r="M492" s="42">
        <f ca="1">IF(M484="","",Ayarlar!$B$1)</f>
        <v>46142</v>
      </c>
      <c r="N492" s="43">
        <f ca="1">IF(N484="","",Ayarlar!$B$1)</f>
        <v>46142</v>
      </c>
      <c r="O492" s="42">
        <f ca="1">IF(O484="","",Ayarlar!$B$1)</f>
        <v>46142</v>
      </c>
      <c r="P492" s="42">
        <f ca="1">IF(P484="","",Ayarlar!$B$1)</f>
        <v>46142</v>
      </c>
      <c r="Q492" s="42">
        <f ca="1">IF(Q484="","",Ayarlar!$B$1)</f>
        <v>46142</v>
      </c>
      <c r="R492" s="42">
        <f ca="1">IF(R484="","",Ayarlar!$B$1)</f>
        <v>46142</v>
      </c>
      <c r="S492" s="42">
        <f ca="1">IF(S484="","",Ayarlar!$B$1)</f>
        <v>46142</v>
      </c>
      <c r="T492" s="42">
        <f ca="1">IF(T484="","",Ayarlar!$B$1)</f>
        <v>46142</v>
      </c>
      <c r="U492" s="42">
        <f ca="1">IF(U484="","",Ayarlar!$B$1)</f>
        <v>46142</v>
      </c>
      <c r="V492" s="42">
        <f ca="1">IF(V484="","",Ayarlar!$B$1)</f>
        <v>46142</v>
      </c>
      <c r="W492" s="42">
        <f ca="1">IF(W484="","",Ayarlar!$B$1)</f>
        <v>46142</v>
      </c>
      <c r="X492" s="42">
        <f ca="1">IF(X484="","",Ayarlar!$B$1)</f>
        <v>46142</v>
      </c>
      <c r="Y492" s="42">
        <f ca="1">IF(Y484="","",Ayarlar!$B$1)</f>
        <v>46142</v>
      </c>
      <c r="Z492" s="43">
        <f ca="1">IF(Z484="","",Ayarlar!$B$1)</f>
        <v>46142</v>
      </c>
      <c r="AA492" s="41">
        <f ca="1">IF(AA484="","",Ayarlar!$B$1)</f>
        <v>46142</v>
      </c>
      <c r="AB492" s="42">
        <f ca="1">IF(AB484="","",Ayarlar!$B$1)</f>
        <v>46142</v>
      </c>
      <c r="AC492" s="42">
        <f ca="1">IF(AC484="","",Ayarlar!$B$1)</f>
        <v>46142</v>
      </c>
      <c r="AD492" s="42">
        <f ca="1">IF(AD484="","",Ayarlar!$B$1)</f>
        <v>46142</v>
      </c>
      <c r="AE492" s="42">
        <f ca="1">IF(AE484="","",Ayarlar!$B$1)</f>
        <v>46142</v>
      </c>
      <c r="AF492" s="42">
        <f ca="1">IF(AF484="","",Ayarlar!$B$1)</f>
        <v>46142</v>
      </c>
      <c r="AG492" s="42">
        <f ca="1">IF(AG484="","",Ayarlar!$B$1)</f>
        <v>46142</v>
      </c>
      <c r="AH492" s="42">
        <f ca="1">IF(AH484="","",Ayarlar!$B$1)</f>
        <v>46142</v>
      </c>
      <c r="AI492" s="42">
        <f ca="1">IF(AI484="","",Ayarlar!$B$1)</f>
        <v>46142</v>
      </c>
      <c r="AJ492" s="42">
        <f ca="1">IF(AJ484="","",Ayarlar!$B$1)</f>
        <v>46142</v>
      </c>
      <c r="AK492" s="42">
        <f ca="1">IF(AK484="","",Ayarlar!$B$1)</f>
        <v>46142</v>
      </c>
      <c r="AL492" s="42">
        <f ca="1">IF(AL484="","",Ayarlar!$B$1)</f>
        <v>46142</v>
      </c>
      <c r="AM492" s="51"/>
    </row>
    <row r="493" spans="1:39" ht="15" customHeight="1" x14ac:dyDescent="0.25">
      <c r="A493" s="254"/>
      <c r="B493" s="214"/>
      <c r="C493" s="214"/>
      <c r="D493" s="53" t="s">
        <v>11</v>
      </c>
      <c r="E493" s="41">
        <f t="shared" ref="E493:AL493" si="960">IF(E484="","",EOMONTH(E484,0))</f>
        <v>45016</v>
      </c>
      <c r="F493" s="42">
        <f t="shared" si="960"/>
        <v>45046</v>
      </c>
      <c r="G493" s="42">
        <f t="shared" si="960"/>
        <v>45077</v>
      </c>
      <c r="H493" s="42">
        <f t="shared" si="960"/>
        <v>45107</v>
      </c>
      <c r="I493" s="42">
        <f t="shared" si="960"/>
        <v>45138</v>
      </c>
      <c r="J493" s="42">
        <f t="shared" si="960"/>
        <v>45169</v>
      </c>
      <c r="K493" s="42">
        <f t="shared" si="960"/>
        <v>45199</v>
      </c>
      <c r="L493" s="42">
        <f t="shared" si="960"/>
        <v>45230</v>
      </c>
      <c r="M493" s="42">
        <f t="shared" si="960"/>
        <v>45260</v>
      </c>
      <c r="N493" s="43">
        <f t="shared" si="960"/>
        <v>45291</v>
      </c>
      <c r="O493" s="42">
        <f t="shared" si="960"/>
        <v>45322</v>
      </c>
      <c r="P493" s="42">
        <f t="shared" si="960"/>
        <v>45351</v>
      </c>
      <c r="Q493" s="42">
        <f t="shared" si="960"/>
        <v>45382</v>
      </c>
      <c r="R493" s="42">
        <f t="shared" si="960"/>
        <v>45412</v>
      </c>
      <c r="S493" s="42">
        <f t="shared" si="960"/>
        <v>45443</v>
      </c>
      <c r="T493" s="42">
        <f t="shared" si="960"/>
        <v>45473</v>
      </c>
      <c r="U493" s="42">
        <f t="shared" si="960"/>
        <v>45504</v>
      </c>
      <c r="V493" s="42">
        <f t="shared" si="960"/>
        <v>45535</v>
      </c>
      <c r="W493" s="42">
        <f t="shared" si="960"/>
        <v>45565</v>
      </c>
      <c r="X493" s="42">
        <f t="shared" si="960"/>
        <v>45596</v>
      </c>
      <c r="Y493" s="42">
        <f t="shared" si="960"/>
        <v>45626</v>
      </c>
      <c r="Z493" s="43">
        <f t="shared" si="960"/>
        <v>45657</v>
      </c>
      <c r="AA493" s="41">
        <f t="shared" si="960"/>
        <v>45688</v>
      </c>
      <c r="AB493" s="42">
        <f t="shared" si="960"/>
        <v>45716</v>
      </c>
      <c r="AC493" s="42">
        <f t="shared" si="960"/>
        <v>45747</v>
      </c>
      <c r="AD493" s="42">
        <f t="shared" si="960"/>
        <v>45777</v>
      </c>
      <c r="AE493" s="42">
        <f t="shared" si="960"/>
        <v>45808</v>
      </c>
      <c r="AF493" s="42">
        <f t="shared" si="960"/>
        <v>45838</v>
      </c>
      <c r="AG493" s="42">
        <f t="shared" si="960"/>
        <v>45869</v>
      </c>
      <c r="AH493" s="42">
        <f t="shared" si="960"/>
        <v>45900</v>
      </c>
      <c r="AI493" s="42">
        <f t="shared" si="960"/>
        <v>45930</v>
      </c>
      <c r="AJ493" s="42">
        <f t="shared" si="960"/>
        <v>45961</v>
      </c>
      <c r="AK493" s="42">
        <f t="shared" si="960"/>
        <v>45991</v>
      </c>
      <c r="AL493" s="42">
        <f t="shared" si="960"/>
        <v>46022</v>
      </c>
      <c r="AM493" s="51"/>
    </row>
    <row r="494" spans="1:39" ht="15" customHeight="1" x14ac:dyDescent="0.25">
      <c r="A494" s="254"/>
      <c r="B494" s="214"/>
      <c r="C494" s="214"/>
      <c r="D494" s="53" t="s">
        <v>12</v>
      </c>
      <c r="E494" s="44">
        <f t="shared" ref="E494:AL494" ca="1" si="961">IF(E492="","",MAX(0,MIN(E492,DATE(2024,6,1)) - E493))</f>
        <v>428</v>
      </c>
      <c r="F494">
        <f t="shared" ca="1" si="961"/>
        <v>398</v>
      </c>
      <c r="G494">
        <f t="shared" ca="1" si="961"/>
        <v>367</v>
      </c>
      <c r="H494">
        <f t="shared" ca="1" si="961"/>
        <v>337</v>
      </c>
      <c r="I494">
        <f t="shared" ca="1" si="961"/>
        <v>306</v>
      </c>
      <c r="J494">
        <f t="shared" ca="1" si="961"/>
        <v>275</v>
      </c>
      <c r="K494">
        <f t="shared" ca="1" si="961"/>
        <v>245</v>
      </c>
      <c r="L494">
        <f t="shared" ca="1" si="961"/>
        <v>214</v>
      </c>
      <c r="M494">
        <f t="shared" ca="1" si="961"/>
        <v>184</v>
      </c>
      <c r="N494" s="45">
        <f t="shared" ca="1" si="961"/>
        <v>153</v>
      </c>
      <c r="O494">
        <f t="shared" ca="1" si="961"/>
        <v>122</v>
      </c>
      <c r="P494">
        <f t="shared" ca="1" si="961"/>
        <v>93</v>
      </c>
      <c r="Q494">
        <f t="shared" ca="1" si="961"/>
        <v>62</v>
      </c>
      <c r="R494">
        <f t="shared" ca="1" si="961"/>
        <v>32</v>
      </c>
      <c r="S494">
        <f t="shared" ca="1" si="961"/>
        <v>1</v>
      </c>
      <c r="T494">
        <f t="shared" ca="1" si="961"/>
        <v>0</v>
      </c>
      <c r="U494">
        <f t="shared" ca="1" si="961"/>
        <v>0</v>
      </c>
      <c r="V494">
        <f t="shared" ca="1" si="961"/>
        <v>0</v>
      </c>
      <c r="W494">
        <f t="shared" ca="1" si="961"/>
        <v>0</v>
      </c>
      <c r="X494">
        <f t="shared" ca="1" si="961"/>
        <v>0</v>
      </c>
      <c r="Y494">
        <f t="shared" ca="1" si="961"/>
        <v>0</v>
      </c>
      <c r="Z494" s="45">
        <f t="shared" ca="1" si="961"/>
        <v>0</v>
      </c>
      <c r="AA494" s="44">
        <f t="shared" ca="1" si="961"/>
        <v>0</v>
      </c>
      <c r="AB494">
        <f t="shared" ca="1" si="961"/>
        <v>0</v>
      </c>
      <c r="AC494">
        <f t="shared" ca="1" si="961"/>
        <v>0</v>
      </c>
      <c r="AD494">
        <f t="shared" ca="1" si="961"/>
        <v>0</v>
      </c>
      <c r="AE494">
        <f t="shared" ca="1" si="961"/>
        <v>0</v>
      </c>
      <c r="AF494">
        <f t="shared" ca="1" si="961"/>
        <v>0</v>
      </c>
      <c r="AG494">
        <f t="shared" ca="1" si="961"/>
        <v>0</v>
      </c>
      <c r="AH494">
        <f t="shared" ca="1" si="961"/>
        <v>0</v>
      </c>
      <c r="AI494">
        <f t="shared" ca="1" si="961"/>
        <v>0</v>
      </c>
      <c r="AJ494">
        <f t="shared" ca="1" si="961"/>
        <v>0</v>
      </c>
      <c r="AK494">
        <f t="shared" ca="1" si="961"/>
        <v>0</v>
      </c>
      <c r="AL494">
        <f t="shared" ca="1" si="961"/>
        <v>0</v>
      </c>
      <c r="AM494" s="51"/>
    </row>
    <row r="495" spans="1:39" ht="15" customHeight="1" x14ac:dyDescent="0.25">
      <c r="A495" s="254"/>
      <c r="B495" s="214"/>
      <c r="C495" s="214"/>
      <c r="D495" s="53" t="s">
        <v>13</v>
      </c>
      <c r="E495" s="44">
        <f t="shared" ref="E495:AL495" ca="1" si="962">IF(E492="","",MAX(0,E492 - MAX(E493,DATE(2024,6,1))))</f>
        <v>698</v>
      </c>
      <c r="F495">
        <f t="shared" ca="1" si="962"/>
        <v>698</v>
      </c>
      <c r="G495">
        <f t="shared" ca="1" si="962"/>
        <v>698</v>
      </c>
      <c r="H495">
        <f t="shared" ca="1" si="962"/>
        <v>698</v>
      </c>
      <c r="I495">
        <f t="shared" ca="1" si="962"/>
        <v>698</v>
      </c>
      <c r="J495">
        <f t="shared" ca="1" si="962"/>
        <v>698</v>
      </c>
      <c r="K495">
        <f t="shared" ca="1" si="962"/>
        <v>698</v>
      </c>
      <c r="L495">
        <f t="shared" ca="1" si="962"/>
        <v>698</v>
      </c>
      <c r="M495">
        <f t="shared" ca="1" si="962"/>
        <v>698</v>
      </c>
      <c r="N495" s="45">
        <f t="shared" ca="1" si="962"/>
        <v>698</v>
      </c>
      <c r="O495">
        <f t="shared" ca="1" si="962"/>
        <v>698</v>
      </c>
      <c r="P495">
        <f t="shared" ca="1" si="962"/>
        <v>698</v>
      </c>
      <c r="Q495">
        <f t="shared" ca="1" si="962"/>
        <v>698</v>
      </c>
      <c r="R495">
        <f t="shared" ca="1" si="962"/>
        <v>698</v>
      </c>
      <c r="S495">
        <f t="shared" ca="1" si="962"/>
        <v>698</v>
      </c>
      <c r="T495">
        <f t="shared" ca="1" si="962"/>
        <v>669</v>
      </c>
      <c r="U495">
        <f t="shared" ca="1" si="962"/>
        <v>638</v>
      </c>
      <c r="V495">
        <f t="shared" ca="1" si="962"/>
        <v>607</v>
      </c>
      <c r="W495">
        <f t="shared" ca="1" si="962"/>
        <v>577</v>
      </c>
      <c r="X495">
        <f t="shared" ca="1" si="962"/>
        <v>546</v>
      </c>
      <c r="Y495">
        <f t="shared" ca="1" si="962"/>
        <v>516</v>
      </c>
      <c r="Z495" s="45">
        <f t="shared" ca="1" si="962"/>
        <v>485</v>
      </c>
      <c r="AA495" s="44">
        <f t="shared" ca="1" si="962"/>
        <v>454</v>
      </c>
      <c r="AB495">
        <f t="shared" ca="1" si="962"/>
        <v>426</v>
      </c>
      <c r="AC495">
        <f t="shared" ca="1" si="962"/>
        <v>395</v>
      </c>
      <c r="AD495">
        <f t="shared" ca="1" si="962"/>
        <v>365</v>
      </c>
      <c r="AE495">
        <f t="shared" ca="1" si="962"/>
        <v>334</v>
      </c>
      <c r="AF495">
        <f t="shared" ca="1" si="962"/>
        <v>304</v>
      </c>
      <c r="AG495">
        <f t="shared" ca="1" si="962"/>
        <v>273</v>
      </c>
      <c r="AH495">
        <f t="shared" ca="1" si="962"/>
        <v>242</v>
      </c>
      <c r="AI495">
        <f t="shared" ca="1" si="962"/>
        <v>212</v>
      </c>
      <c r="AJ495">
        <f t="shared" ca="1" si="962"/>
        <v>181</v>
      </c>
      <c r="AK495">
        <f t="shared" ca="1" si="962"/>
        <v>151</v>
      </c>
      <c r="AL495">
        <f t="shared" ca="1" si="962"/>
        <v>120</v>
      </c>
      <c r="AM495" s="51"/>
    </row>
    <row r="496" spans="1:39" ht="15" customHeight="1" x14ac:dyDescent="0.25">
      <c r="A496" s="254"/>
      <c r="B496" s="214"/>
      <c r="C496" s="214"/>
      <c r="D496" s="53" t="s">
        <v>14</v>
      </c>
      <c r="E496" s="46">
        <f t="shared" ref="E496:AL496" ca="1" si="963">IF(E492="","",0.09*E494/365+0.24*E495/365)</f>
        <v>0.56449315068493144</v>
      </c>
      <c r="F496" s="47">
        <f t="shared" ca="1" si="963"/>
        <v>0.55709589041095886</v>
      </c>
      <c r="G496" s="47">
        <f t="shared" ca="1" si="963"/>
        <v>0.54945205479452053</v>
      </c>
      <c r="H496" s="47">
        <f t="shared" ca="1" si="963"/>
        <v>0.54205479452054794</v>
      </c>
      <c r="I496" s="47">
        <f t="shared" ca="1" si="963"/>
        <v>0.5344109589041095</v>
      </c>
      <c r="J496" s="47">
        <f t="shared" ca="1" si="963"/>
        <v>0.52676712328767117</v>
      </c>
      <c r="K496" s="47">
        <f t="shared" ca="1" si="963"/>
        <v>0.51936986301369858</v>
      </c>
      <c r="L496" s="47">
        <f t="shared" ca="1" si="963"/>
        <v>0.51172602739726025</v>
      </c>
      <c r="M496" s="47">
        <f t="shared" ca="1" si="963"/>
        <v>0.50432876712328767</v>
      </c>
      <c r="N496" s="48">
        <f t="shared" ca="1" si="963"/>
        <v>0.49668493150684928</v>
      </c>
      <c r="O496" s="47">
        <f t="shared" ca="1" si="963"/>
        <v>0.48904109589041095</v>
      </c>
      <c r="P496" s="47">
        <f t="shared" ca="1" si="963"/>
        <v>0.48189041095890406</v>
      </c>
      <c r="Q496" s="47">
        <f t="shared" ca="1" si="963"/>
        <v>0.47424657534246573</v>
      </c>
      <c r="R496" s="47">
        <f t="shared" ca="1" si="963"/>
        <v>0.46684931506849314</v>
      </c>
      <c r="S496" s="47">
        <f t="shared" ca="1" si="963"/>
        <v>0.45920547945205475</v>
      </c>
      <c r="T496" s="47">
        <f t="shared" ca="1" si="963"/>
        <v>0.43989041095890413</v>
      </c>
      <c r="U496" s="47">
        <f t="shared" ca="1" si="963"/>
        <v>0.41950684931506849</v>
      </c>
      <c r="V496" s="47">
        <f t="shared" ca="1" si="963"/>
        <v>0.3991232876712329</v>
      </c>
      <c r="W496" s="47">
        <f t="shared" ca="1" si="963"/>
        <v>0.37939726027397258</v>
      </c>
      <c r="X496" s="47">
        <f t="shared" ca="1" si="963"/>
        <v>0.35901369863013699</v>
      </c>
      <c r="Y496" s="47">
        <f t="shared" ca="1" si="963"/>
        <v>0.33928767123287668</v>
      </c>
      <c r="Z496" s="48">
        <f t="shared" ca="1" si="963"/>
        <v>0.31890410958904108</v>
      </c>
      <c r="AA496" s="46">
        <f t="shared" ca="1" si="963"/>
        <v>0.29852054794520544</v>
      </c>
      <c r="AB496" s="47">
        <f t="shared" ca="1" si="963"/>
        <v>0.2801095890410959</v>
      </c>
      <c r="AC496" s="47">
        <f t="shared" ca="1" si="963"/>
        <v>0.25972602739726025</v>
      </c>
      <c r="AD496" s="47">
        <f t="shared" ca="1" si="963"/>
        <v>0.24</v>
      </c>
      <c r="AE496" s="47">
        <f t="shared" ca="1" si="963"/>
        <v>0.21961643835616437</v>
      </c>
      <c r="AF496" s="47">
        <f t="shared" ca="1" si="963"/>
        <v>0.19989041095890409</v>
      </c>
      <c r="AG496" s="47">
        <f t="shared" ca="1" si="963"/>
        <v>0.1795068493150685</v>
      </c>
      <c r="AH496" s="47">
        <f t="shared" ca="1" si="963"/>
        <v>0.15912328767123288</v>
      </c>
      <c r="AI496" s="47">
        <f t="shared" ca="1" si="963"/>
        <v>0.13939726027397259</v>
      </c>
      <c r="AJ496" s="47">
        <f t="shared" ca="1" si="963"/>
        <v>0.11901369863013699</v>
      </c>
      <c r="AK496" s="47">
        <f t="shared" ca="1" si="963"/>
        <v>9.9287671232876712E-2</v>
      </c>
      <c r="AL496" s="47">
        <f t="shared" ca="1" si="963"/>
        <v>7.8904109589041094E-2</v>
      </c>
      <c r="AM496" s="51"/>
    </row>
    <row r="497" spans="1:39" ht="15" customHeight="1" x14ac:dyDescent="0.25">
      <c r="A497" s="254"/>
      <c r="B497" s="214"/>
      <c r="C497" s="214"/>
      <c r="D497" s="53" t="s">
        <v>21</v>
      </c>
      <c r="E497" s="38">
        <f ca="1">IF(E$491="","",E491*E496)</f>
        <v>0</v>
      </c>
      <c r="F497" s="38">
        <f t="shared" ref="F497:AL497" ca="1" si="964">IF(F$491="","",F491*F496)</f>
        <v>0</v>
      </c>
      <c r="G497" s="38">
        <f t="shared" ca="1" si="964"/>
        <v>0</v>
      </c>
      <c r="H497" s="38">
        <f t="shared" ca="1" si="964"/>
        <v>0</v>
      </c>
      <c r="I497" s="38">
        <f t="shared" ca="1" si="964"/>
        <v>0</v>
      </c>
      <c r="J497" s="38">
        <f t="shared" ca="1" si="964"/>
        <v>0</v>
      </c>
      <c r="K497" s="38">
        <f t="shared" ca="1" si="964"/>
        <v>0</v>
      </c>
      <c r="L497" s="38">
        <f t="shared" ca="1" si="964"/>
        <v>0</v>
      </c>
      <c r="M497" s="38">
        <f t="shared" ca="1" si="964"/>
        <v>0</v>
      </c>
      <c r="N497" s="38">
        <f t="shared" ca="1" si="964"/>
        <v>0</v>
      </c>
      <c r="O497" s="38">
        <f t="shared" ca="1" si="964"/>
        <v>0</v>
      </c>
      <c r="P497" s="38">
        <f t="shared" ca="1" si="964"/>
        <v>0</v>
      </c>
      <c r="Q497" s="38">
        <f t="shared" ca="1" si="964"/>
        <v>0</v>
      </c>
      <c r="R497" s="38">
        <f t="shared" ca="1" si="964"/>
        <v>0</v>
      </c>
      <c r="S497" s="38">
        <f t="shared" ca="1" si="964"/>
        <v>0</v>
      </c>
      <c r="T497" s="38">
        <f t="shared" ca="1" si="964"/>
        <v>0</v>
      </c>
      <c r="U497" s="38">
        <f t="shared" ca="1" si="964"/>
        <v>0</v>
      </c>
      <c r="V497" s="38">
        <f t="shared" ca="1" si="964"/>
        <v>0</v>
      </c>
      <c r="W497" s="38">
        <f t="shared" ca="1" si="964"/>
        <v>0</v>
      </c>
      <c r="X497" s="38">
        <f t="shared" ca="1" si="964"/>
        <v>0</v>
      </c>
      <c r="Y497" s="38">
        <f t="shared" ca="1" si="964"/>
        <v>0</v>
      </c>
      <c r="Z497" s="38">
        <f t="shared" ca="1" si="964"/>
        <v>0</v>
      </c>
      <c r="AA497" s="38">
        <f t="shared" ca="1" si="964"/>
        <v>0</v>
      </c>
      <c r="AB497" s="38">
        <f t="shared" ca="1" si="964"/>
        <v>0</v>
      </c>
      <c r="AC497" s="38">
        <f t="shared" ca="1" si="964"/>
        <v>0</v>
      </c>
      <c r="AD497" s="38">
        <f t="shared" ca="1" si="964"/>
        <v>0</v>
      </c>
      <c r="AE497" s="38">
        <f t="shared" ca="1" si="964"/>
        <v>0</v>
      </c>
      <c r="AF497" s="38">
        <f t="shared" ca="1" si="964"/>
        <v>0</v>
      </c>
      <c r="AG497" s="38">
        <f t="shared" ca="1" si="964"/>
        <v>0</v>
      </c>
      <c r="AH497" s="38">
        <f t="shared" ca="1" si="964"/>
        <v>0</v>
      </c>
      <c r="AI497" s="38">
        <f t="shared" ca="1" si="964"/>
        <v>0</v>
      </c>
      <c r="AJ497" s="38">
        <f t="shared" ca="1" si="964"/>
        <v>0</v>
      </c>
      <c r="AK497" s="38">
        <f t="shared" ca="1" si="964"/>
        <v>0</v>
      </c>
      <c r="AL497" s="38">
        <f t="shared" ca="1" si="964"/>
        <v>0</v>
      </c>
      <c r="AM497" s="51"/>
    </row>
    <row r="498" spans="1:39" ht="15" customHeight="1" x14ac:dyDescent="0.25">
      <c r="A498" s="254"/>
      <c r="B498" s="214"/>
      <c r="C498" s="214"/>
      <c r="D498" s="53" t="s">
        <v>15</v>
      </c>
      <c r="E498" s="38">
        <f ca="1">IF(E487="","",E487+E497)</f>
        <v>0</v>
      </c>
      <c r="F498" s="39">
        <f ca="1">IF(F487="","",F487+F497)</f>
        <v>0</v>
      </c>
      <c r="G498" s="39">
        <f ca="1">IF(G487="","",G487+G497)</f>
        <v>0</v>
      </c>
      <c r="H498" s="39">
        <f t="shared" ref="H498" ca="1" si="965">IF(H487="","",H487+H497)</f>
        <v>0</v>
      </c>
      <c r="I498" s="39">
        <f t="shared" ref="I498" ca="1" si="966">IF(I487="","",I487+I497)</f>
        <v>0</v>
      </c>
      <c r="J498" s="39">
        <f t="shared" ref="J498" ca="1" si="967">IF(J487="","",J487+J497)</f>
        <v>0</v>
      </c>
      <c r="K498" s="39">
        <f t="shared" ref="K498" ca="1" si="968">IF(K487="","",K487+K497)</f>
        <v>0</v>
      </c>
      <c r="L498" s="39">
        <f t="shared" ref="L498" ca="1" si="969">IF(L487="","",L487+L497)</f>
        <v>0</v>
      </c>
      <c r="M498" s="39">
        <f t="shared" ref="M498" ca="1" si="970">IF(M487="","",M487+M497)</f>
        <v>0</v>
      </c>
      <c r="N498" s="40">
        <f t="shared" ref="N498" ca="1" si="971">IF(N487="","",N487+N497)</f>
        <v>0</v>
      </c>
      <c r="O498" s="39">
        <f t="shared" ref="O498" ca="1" si="972">IF(O487="","",O487+O497)</f>
        <v>0</v>
      </c>
      <c r="P498" s="39">
        <f t="shared" ref="P498" ca="1" si="973">IF(P487="","",P487+P497)</f>
        <v>0</v>
      </c>
      <c r="Q498" s="39">
        <f t="shared" ref="Q498" ca="1" si="974">IF(Q487="","",Q487+Q497)</f>
        <v>0</v>
      </c>
      <c r="R498" s="39">
        <f t="shared" ref="R498" ca="1" si="975">IF(R487="","",R487+R497)</f>
        <v>0</v>
      </c>
      <c r="S498" s="39">
        <f t="shared" ref="S498" ca="1" si="976">IF(S487="","",S487+S497)</f>
        <v>0</v>
      </c>
      <c r="T498" s="39">
        <f t="shared" ref="T498" ca="1" si="977">IF(T487="","",T487+T497)</f>
        <v>0</v>
      </c>
      <c r="U498" s="39">
        <f t="shared" ref="U498" ca="1" si="978">IF(U487="","",U487+U497)</f>
        <v>0</v>
      </c>
      <c r="V498" s="39">
        <f t="shared" ref="V498" ca="1" si="979">IF(V487="","",V487+V497)</f>
        <v>0</v>
      </c>
      <c r="W498" s="39">
        <f t="shared" ref="W498" ca="1" si="980">IF(W487="","",W487+W497)</f>
        <v>0</v>
      </c>
      <c r="X498" s="39">
        <f t="shared" ref="X498" ca="1" si="981">IF(X487="","",X487+X497)</f>
        <v>0</v>
      </c>
      <c r="Y498" s="39">
        <f t="shared" ref="Y498" ca="1" si="982">IF(Y487="","",Y487+Y497)</f>
        <v>0</v>
      </c>
      <c r="Z498" s="40">
        <f t="shared" ref="Z498" ca="1" si="983">IF(Z487="","",Z487+Z497)</f>
        <v>0</v>
      </c>
      <c r="AA498" s="38">
        <f t="shared" ref="AA498" ca="1" si="984">IF(AA487="","",AA487+AA497)</f>
        <v>0</v>
      </c>
      <c r="AB498" s="39">
        <f t="shared" ref="AB498" ca="1" si="985">IF(AB487="","",AB487+AB497)</f>
        <v>0</v>
      </c>
      <c r="AC498" s="39">
        <f t="shared" ref="AC498" ca="1" si="986">IF(AC487="","",AC487+AC497)</f>
        <v>0</v>
      </c>
      <c r="AD498" s="39">
        <f t="shared" ref="AD498" ca="1" si="987">IF(AD487="","",AD487+AD497)</f>
        <v>0</v>
      </c>
      <c r="AE498" s="39">
        <f t="shared" ref="AE498" ca="1" si="988">IF(AE487="","",AE487+AE497)</f>
        <v>0</v>
      </c>
      <c r="AF498" s="39">
        <f t="shared" ref="AF498" ca="1" si="989">IF(AF487="","",AF487+AF497)</f>
        <v>0</v>
      </c>
      <c r="AG498" s="39">
        <f t="shared" ref="AG498" ca="1" si="990">IF(AG487="","",AG487+AG497)</f>
        <v>0</v>
      </c>
      <c r="AH498" s="39">
        <f t="shared" ref="AH498" ca="1" si="991">IF(AH487="","",AH487+AH497)</f>
        <v>0</v>
      </c>
      <c r="AI498" s="39">
        <f t="shared" ref="AI498" ca="1" si="992">IF(AI487="","",AI487+AI497)</f>
        <v>0</v>
      </c>
      <c r="AJ498" s="39">
        <f t="shared" ref="AJ498" ca="1" si="993">IF(AJ487="","",AJ487+AJ497)</f>
        <v>0</v>
      </c>
      <c r="AK498" s="39">
        <f t="shared" ref="AK498" ca="1" si="994">IF(AK487="","",AK487+AK497)</f>
        <v>0</v>
      </c>
      <c r="AL498" s="39">
        <f t="shared" ref="AL498" ca="1" si="995">IF(AL487="","",AL487+AL497)</f>
        <v>0</v>
      </c>
      <c r="AM498" s="51"/>
    </row>
    <row r="499" spans="1:39" ht="15" customHeight="1" x14ac:dyDescent="0.25">
      <c r="A499" s="254"/>
      <c r="B499" s="214"/>
      <c r="C499" s="214"/>
      <c r="D499" s="53" t="s">
        <v>16</v>
      </c>
      <c r="E499" s="44">
        <f t="shared" ref="E499:AL499" ca="1" si="996">IF(E491="","",E491+E497)</f>
        <v>0</v>
      </c>
      <c r="F499">
        <f t="shared" ca="1" si="996"/>
        <v>0</v>
      </c>
      <c r="G499">
        <f t="shared" ca="1" si="996"/>
        <v>0</v>
      </c>
      <c r="H499">
        <f t="shared" ca="1" si="996"/>
        <v>0</v>
      </c>
      <c r="I499">
        <f t="shared" ca="1" si="996"/>
        <v>0</v>
      </c>
      <c r="J499">
        <f t="shared" ca="1" si="996"/>
        <v>0</v>
      </c>
      <c r="K499">
        <f t="shared" ca="1" si="996"/>
        <v>0</v>
      </c>
      <c r="L499">
        <f t="shared" ca="1" si="996"/>
        <v>0</v>
      </c>
      <c r="M499">
        <f t="shared" ca="1" si="996"/>
        <v>0</v>
      </c>
      <c r="N499" s="45">
        <f t="shared" ca="1" si="996"/>
        <v>0</v>
      </c>
      <c r="O499">
        <f t="shared" ca="1" si="996"/>
        <v>0</v>
      </c>
      <c r="P499">
        <f t="shared" ca="1" si="996"/>
        <v>0</v>
      </c>
      <c r="Q499">
        <f t="shared" ca="1" si="996"/>
        <v>0</v>
      </c>
      <c r="R499">
        <f t="shared" ca="1" si="996"/>
        <v>0</v>
      </c>
      <c r="S499">
        <f t="shared" ca="1" si="996"/>
        <v>0</v>
      </c>
      <c r="T499">
        <f t="shared" ca="1" si="996"/>
        <v>0</v>
      </c>
      <c r="U499">
        <f t="shared" ca="1" si="996"/>
        <v>0</v>
      </c>
      <c r="V499">
        <f t="shared" ca="1" si="996"/>
        <v>0</v>
      </c>
      <c r="W499">
        <f t="shared" ca="1" si="996"/>
        <v>0</v>
      </c>
      <c r="X499">
        <f t="shared" ca="1" si="996"/>
        <v>0</v>
      </c>
      <c r="Y499">
        <f t="shared" ca="1" si="996"/>
        <v>0</v>
      </c>
      <c r="Z499" s="45">
        <f t="shared" ca="1" si="996"/>
        <v>0</v>
      </c>
      <c r="AA499" s="44">
        <f t="shared" ca="1" si="996"/>
        <v>0</v>
      </c>
      <c r="AB499">
        <f t="shared" ca="1" si="996"/>
        <v>0</v>
      </c>
      <c r="AC499">
        <f t="shared" ca="1" si="996"/>
        <v>0</v>
      </c>
      <c r="AD499">
        <f t="shared" ca="1" si="996"/>
        <v>0</v>
      </c>
      <c r="AE499">
        <f t="shared" ca="1" si="996"/>
        <v>0</v>
      </c>
      <c r="AF499">
        <f t="shared" ca="1" si="996"/>
        <v>0</v>
      </c>
      <c r="AG499">
        <f t="shared" ca="1" si="996"/>
        <v>0</v>
      </c>
      <c r="AH499">
        <f t="shared" ca="1" si="996"/>
        <v>0</v>
      </c>
      <c r="AI499">
        <f t="shared" ca="1" si="996"/>
        <v>0</v>
      </c>
      <c r="AJ499">
        <f t="shared" ca="1" si="996"/>
        <v>0</v>
      </c>
      <c r="AK499">
        <f t="shared" ca="1" si="996"/>
        <v>0</v>
      </c>
      <c r="AL499">
        <f t="shared" ca="1" si="996"/>
        <v>0</v>
      </c>
      <c r="AM499" s="51"/>
    </row>
    <row r="500" spans="1:39" ht="15.75" customHeight="1" x14ac:dyDescent="0.25">
      <c r="A500" s="254"/>
      <c r="B500" s="214"/>
      <c r="C500" s="214"/>
      <c r="D500" s="50" t="s">
        <v>8</v>
      </c>
      <c r="E500" s="244">
        <f>SUMIFS(Katsayilar!$C$2:$C$50,Katsayilar!$A$2:$A$50,"&lt;="&amp;DATE(YEAR(E484),MONTH(E484),1),Katsayilar!$B$2:$B$50,"&gt;="&amp;DATE(YEAR(E484),MONTH(E484),1))</f>
        <v>0.43368400000000001</v>
      </c>
      <c r="F500" s="238"/>
      <c r="G500" s="238"/>
      <c r="H500" s="230"/>
      <c r="I500" s="231">
        <f>SUMIFS(Katsayilar!$C$2:$C$50,Katsayilar!$A$2:$A$50,"&lt;="&amp;DATE(YEAR(I484),MONTH(I484),1),Katsayilar!$B$2:$B$50,"&gt;="&amp;DATE(YEAR(I484),MONTH(I484),1))</f>
        <v>0.50979600000000003</v>
      </c>
      <c r="J500" s="238"/>
      <c r="K500" s="238"/>
      <c r="L500" s="238"/>
      <c r="M500" s="238"/>
      <c r="N500" s="239"/>
      <c r="O500" s="244">
        <f>SUMIFS(Katsayilar!$C$2:$C$50,Katsayilar!$A$2:$A$50,"&lt;="&amp;DATE(YEAR(O484),MONTH(O484),1),Katsayilar!$B$2:$B$50,"&gt;="&amp;DATE(YEAR(O484),MONTH(O484),1))</f>
        <v>0.76087099999999996</v>
      </c>
      <c r="P500" s="238"/>
      <c r="Q500" s="238"/>
      <c r="R500" s="238"/>
      <c r="S500" s="238"/>
      <c r="T500" s="230"/>
      <c r="U500" s="231">
        <f>SUMIFS(Katsayilar!$C$2:$C$50,Katsayilar!$A$2:$A$50,"&lt;="&amp;DATE(YEAR(U484),MONTH(U484),1),Katsayilar!$B$2:$B$50,"&gt;="&amp;DATE(YEAR(U484),MONTH(U484),1))</f>
        <v>0.90779600000000005</v>
      </c>
      <c r="V500" s="238"/>
      <c r="W500" s="238"/>
      <c r="X500" s="238"/>
      <c r="Y500" s="238"/>
      <c r="Z500" s="239"/>
      <c r="AA500" s="244">
        <f>SUMIFS(Katsayilar!$C$2:$C$50,Katsayilar!$A$2:$A$50,"&lt;="&amp;DATE(YEAR(AA484),MONTH(AA484),1),Katsayilar!$B$2:$B$50,"&gt;="&amp;DATE(YEAR(AA484),MONTH(AA484),1))</f>
        <v>1.012556</v>
      </c>
      <c r="AB500" s="238"/>
      <c r="AC500" s="238"/>
      <c r="AD500" s="238"/>
      <c r="AE500" s="238"/>
      <c r="AF500" s="230"/>
      <c r="AG500" s="231">
        <f>SUMIFS(Katsayilar!$C$2:$C$50,Katsayilar!$A$2:$A$50,"&lt;="&amp;DATE(YEAR(AG484),MONTH(AG484),1),Katsayilar!$B$2:$B$50,"&gt;="&amp;DATE(YEAR(AG484),MONTH(AG484),1))</f>
        <v>1.1702109999999999</v>
      </c>
      <c r="AH500" s="238"/>
      <c r="AI500" s="238"/>
      <c r="AJ500" s="238"/>
      <c r="AK500" s="238"/>
      <c r="AL500" s="239"/>
      <c r="AM500" s="51"/>
    </row>
    <row r="501" spans="1:39" ht="15.75" customHeight="1" x14ac:dyDescent="0.25">
      <c r="A501" s="254"/>
      <c r="B501" s="214"/>
      <c r="C501" s="214"/>
      <c r="D501" s="50" t="s">
        <v>17</v>
      </c>
      <c r="E501" s="240">
        <f>SUM(E487:H487)</f>
        <v>0</v>
      </c>
      <c r="F501" s="241"/>
      <c r="G501" s="241"/>
      <c r="H501" s="223"/>
      <c r="I501" s="242">
        <f>SUM(I487:N487)</f>
        <v>0</v>
      </c>
      <c r="J501" s="241"/>
      <c r="K501" s="241"/>
      <c r="L501" s="241"/>
      <c r="M501" s="241"/>
      <c r="N501" s="243"/>
      <c r="O501" s="240">
        <f t="shared" ref="O501:O505" si="997">SUM(O487:T487)</f>
        <v>0</v>
      </c>
      <c r="P501" s="241"/>
      <c r="Q501" s="241"/>
      <c r="R501" s="241"/>
      <c r="S501" s="241"/>
      <c r="T501" s="223"/>
      <c r="U501" s="242">
        <f t="shared" ref="U501:U505" si="998">SUM(U487:Z487)</f>
        <v>0</v>
      </c>
      <c r="V501" s="241"/>
      <c r="W501" s="241"/>
      <c r="X501" s="241"/>
      <c r="Y501" s="241"/>
      <c r="Z501" s="243"/>
      <c r="AA501" s="240">
        <f t="shared" ref="AA501:AA505" si="999">SUM(AA487:AF487)</f>
        <v>0</v>
      </c>
      <c r="AB501" s="241"/>
      <c r="AC501" s="241"/>
      <c r="AD501" s="241"/>
      <c r="AE501" s="241"/>
      <c r="AF501" s="223"/>
      <c r="AG501" s="242">
        <f t="shared" ref="AG501:AG505" si="1000">SUM(AG487:AL487)</f>
        <v>0</v>
      </c>
      <c r="AH501" s="241"/>
      <c r="AI501" s="241"/>
      <c r="AJ501" s="241"/>
      <c r="AK501" s="241"/>
      <c r="AL501" s="243"/>
      <c r="AM501" s="49">
        <f>SUM(E501:AL501)</f>
        <v>0</v>
      </c>
    </row>
    <row r="502" spans="1:39" ht="15.75" customHeight="1" x14ac:dyDescent="0.25">
      <c r="A502" s="254"/>
      <c r="B502" s="214"/>
      <c r="C502" s="214"/>
      <c r="D502" s="50" t="s">
        <v>51</v>
      </c>
      <c r="E502" s="240">
        <f>SUM(E488:H488)</f>
        <v>0</v>
      </c>
      <c r="F502" s="241"/>
      <c r="G502" s="241"/>
      <c r="H502" s="223"/>
      <c r="I502" s="242">
        <f t="shared" ref="I502:I505" si="1001">SUM(I488:N488)</f>
        <v>0</v>
      </c>
      <c r="J502" s="241"/>
      <c r="K502" s="241"/>
      <c r="L502" s="241"/>
      <c r="M502" s="241"/>
      <c r="N502" s="243"/>
      <c r="O502" s="240">
        <f t="shared" si="997"/>
        <v>0</v>
      </c>
      <c r="P502" s="241"/>
      <c r="Q502" s="241"/>
      <c r="R502" s="241"/>
      <c r="S502" s="241"/>
      <c r="T502" s="223"/>
      <c r="U502" s="242">
        <f t="shared" si="998"/>
        <v>0</v>
      </c>
      <c r="V502" s="241"/>
      <c r="W502" s="241"/>
      <c r="X502" s="241"/>
      <c r="Y502" s="241"/>
      <c r="Z502" s="243"/>
      <c r="AA502" s="240">
        <f t="shared" si="999"/>
        <v>0</v>
      </c>
      <c r="AB502" s="241"/>
      <c r="AC502" s="241"/>
      <c r="AD502" s="241"/>
      <c r="AE502" s="241"/>
      <c r="AF502" s="223"/>
      <c r="AG502" s="242">
        <f t="shared" si="1000"/>
        <v>0</v>
      </c>
      <c r="AH502" s="241"/>
      <c r="AI502" s="241"/>
      <c r="AJ502" s="241"/>
      <c r="AK502" s="241"/>
      <c r="AL502" s="243"/>
      <c r="AM502" s="49">
        <f t="shared" ref="AM502:AM508" si="1002">SUM(E502:AL502)</f>
        <v>0</v>
      </c>
    </row>
    <row r="503" spans="1:39" ht="15.75" customHeight="1" x14ac:dyDescent="0.25">
      <c r="A503" s="254"/>
      <c r="B503" s="214"/>
      <c r="C503" s="214"/>
      <c r="D503" s="50" t="s">
        <v>18</v>
      </c>
      <c r="E503" s="240">
        <f t="shared" ref="E503:E505" si="1003">SUM(E489:H489)</f>
        <v>0</v>
      </c>
      <c r="F503" s="241"/>
      <c r="G503" s="241"/>
      <c r="H503" s="223"/>
      <c r="I503" s="242">
        <f t="shared" si="1001"/>
        <v>0</v>
      </c>
      <c r="J503" s="241"/>
      <c r="K503" s="241"/>
      <c r="L503" s="241"/>
      <c r="M503" s="241"/>
      <c r="N503" s="243"/>
      <c r="O503" s="240">
        <f t="shared" si="997"/>
        <v>0</v>
      </c>
      <c r="P503" s="241"/>
      <c r="Q503" s="241"/>
      <c r="R503" s="241"/>
      <c r="S503" s="241"/>
      <c r="T503" s="223"/>
      <c r="U503" s="242">
        <f t="shared" si="998"/>
        <v>0</v>
      </c>
      <c r="V503" s="241"/>
      <c r="W503" s="241"/>
      <c r="X503" s="241"/>
      <c r="Y503" s="241"/>
      <c r="Z503" s="243"/>
      <c r="AA503" s="240">
        <f t="shared" si="999"/>
        <v>0</v>
      </c>
      <c r="AB503" s="241"/>
      <c r="AC503" s="241"/>
      <c r="AD503" s="241"/>
      <c r="AE503" s="241"/>
      <c r="AF503" s="223"/>
      <c r="AG503" s="242">
        <f t="shared" si="1000"/>
        <v>0</v>
      </c>
      <c r="AH503" s="241"/>
      <c r="AI503" s="241"/>
      <c r="AJ503" s="241"/>
      <c r="AK503" s="241"/>
      <c r="AL503" s="243"/>
      <c r="AM503" s="49">
        <f t="shared" si="1002"/>
        <v>0</v>
      </c>
    </row>
    <row r="504" spans="1:39" ht="15.75" customHeight="1" x14ac:dyDescent="0.25">
      <c r="A504" s="254"/>
      <c r="B504" s="214"/>
      <c r="C504" s="214"/>
      <c r="D504" s="50" t="s">
        <v>9</v>
      </c>
      <c r="E504" s="240">
        <f t="shared" si="1003"/>
        <v>0</v>
      </c>
      <c r="F504" s="241"/>
      <c r="G504" s="241"/>
      <c r="H504" s="223"/>
      <c r="I504" s="242">
        <f t="shared" si="1001"/>
        <v>0</v>
      </c>
      <c r="J504" s="241"/>
      <c r="K504" s="241"/>
      <c r="L504" s="241"/>
      <c r="M504" s="241"/>
      <c r="N504" s="243"/>
      <c r="O504" s="240">
        <f t="shared" si="997"/>
        <v>0</v>
      </c>
      <c r="P504" s="241"/>
      <c r="Q504" s="241"/>
      <c r="R504" s="241"/>
      <c r="S504" s="241"/>
      <c r="T504" s="223"/>
      <c r="U504" s="242">
        <f t="shared" si="998"/>
        <v>0</v>
      </c>
      <c r="V504" s="241"/>
      <c r="W504" s="241"/>
      <c r="X504" s="241"/>
      <c r="Y504" s="241"/>
      <c r="Z504" s="243"/>
      <c r="AA504" s="240">
        <f t="shared" si="999"/>
        <v>0</v>
      </c>
      <c r="AB504" s="241"/>
      <c r="AC504" s="241"/>
      <c r="AD504" s="241"/>
      <c r="AE504" s="241"/>
      <c r="AF504" s="223"/>
      <c r="AG504" s="242">
        <f t="shared" si="1000"/>
        <v>0</v>
      </c>
      <c r="AH504" s="241"/>
      <c r="AI504" s="241"/>
      <c r="AJ504" s="241"/>
      <c r="AK504" s="241"/>
      <c r="AL504" s="243"/>
      <c r="AM504" s="49">
        <f t="shared" si="1002"/>
        <v>0</v>
      </c>
    </row>
    <row r="505" spans="1:39" ht="15.75" customHeight="1" x14ac:dyDescent="0.25">
      <c r="A505" s="254"/>
      <c r="B505" s="214"/>
      <c r="C505" s="214"/>
      <c r="D505" s="50" t="s">
        <v>19</v>
      </c>
      <c r="E505" s="240">
        <f t="shared" si="1003"/>
        <v>0</v>
      </c>
      <c r="F505" s="241"/>
      <c r="G505" s="241"/>
      <c r="H505" s="223"/>
      <c r="I505" s="242">
        <f t="shared" si="1001"/>
        <v>0</v>
      </c>
      <c r="J505" s="241"/>
      <c r="K505" s="241"/>
      <c r="L505" s="241"/>
      <c r="M505" s="241"/>
      <c r="N505" s="243"/>
      <c r="O505" s="240">
        <f t="shared" si="997"/>
        <v>0</v>
      </c>
      <c r="P505" s="241"/>
      <c r="Q505" s="241"/>
      <c r="R505" s="241"/>
      <c r="S505" s="241"/>
      <c r="T505" s="223"/>
      <c r="U505" s="242">
        <f t="shared" si="998"/>
        <v>0</v>
      </c>
      <c r="V505" s="241"/>
      <c r="W505" s="241"/>
      <c r="X505" s="241"/>
      <c r="Y505" s="241"/>
      <c r="Z505" s="243"/>
      <c r="AA505" s="240">
        <f t="shared" si="999"/>
        <v>0</v>
      </c>
      <c r="AB505" s="241"/>
      <c r="AC505" s="241"/>
      <c r="AD505" s="241"/>
      <c r="AE505" s="241"/>
      <c r="AF505" s="223"/>
      <c r="AG505" s="242">
        <f t="shared" si="1000"/>
        <v>0</v>
      </c>
      <c r="AH505" s="241"/>
      <c r="AI505" s="241"/>
      <c r="AJ505" s="241"/>
      <c r="AK505" s="241"/>
      <c r="AL505" s="243"/>
      <c r="AM505" s="49">
        <f t="shared" si="1002"/>
        <v>0</v>
      </c>
    </row>
    <row r="506" spans="1:39" ht="15.75" customHeight="1" x14ac:dyDescent="0.25">
      <c r="A506" s="254"/>
      <c r="B506" s="214"/>
      <c r="C506" s="214"/>
      <c r="D506" s="50" t="s">
        <v>21</v>
      </c>
      <c r="E506" s="240">
        <f ca="1">SUM(E497:H497)</f>
        <v>0</v>
      </c>
      <c r="F506" s="241"/>
      <c r="G506" s="241"/>
      <c r="H506" s="223"/>
      <c r="I506" s="242">
        <f ca="1">SUM(I497:N497)</f>
        <v>0</v>
      </c>
      <c r="J506" s="241"/>
      <c r="K506" s="241"/>
      <c r="L506" s="241"/>
      <c r="M506" s="241"/>
      <c r="N506" s="243"/>
      <c r="O506" s="240">
        <f ca="1">SUM(O497:T497)</f>
        <v>0</v>
      </c>
      <c r="P506" s="241"/>
      <c r="Q506" s="241"/>
      <c r="R506" s="241"/>
      <c r="S506" s="241"/>
      <c r="T506" s="223"/>
      <c r="U506" s="242">
        <f ca="1">SUM(U497:Z497)</f>
        <v>0</v>
      </c>
      <c r="V506" s="241"/>
      <c r="W506" s="241"/>
      <c r="X506" s="241"/>
      <c r="Y506" s="241"/>
      <c r="Z506" s="243"/>
      <c r="AA506" s="240">
        <f ca="1">SUM(AA497:AF497)</f>
        <v>0</v>
      </c>
      <c r="AB506" s="241"/>
      <c r="AC506" s="241"/>
      <c r="AD506" s="241"/>
      <c r="AE506" s="241"/>
      <c r="AF506" s="223"/>
      <c r="AG506" s="242">
        <f ca="1">SUM(AG497:AL497)</f>
        <v>0</v>
      </c>
      <c r="AH506" s="241"/>
      <c r="AI506" s="241"/>
      <c r="AJ506" s="241"/>
      <c r="AK506" s="241"/>
      <c r="AL506" s="243"/>
      <c r="AM506" s="49">
        <f t="shared" ca="1" si="1002"/>
        <v>0</v>
      </c>
    </row>
    <row r="507" spans="1:39" ht="15.75" customHeight="1" x14ac:dyDescent="0.25">
      <c r="A507" s="254"/>
      <c r="B507" s="214"/>
      <c r="C507" s="214"/>
      <c r="D507" s="50" t="s">
        <v>15</v>
      </c>
      <c r="E507" s="240">
        <f t="shared" ref="E507:E508" ca="1" si="1004">SUM(E498:H498)</f>
        <v>0</v>
      </c>
      <c r="F507" s="241"/>
      <c r="G507" s="241"/>
      <c r="H507" s="223"/>
      <c r="I507" s="242">
        <f t="shared" ref="I507:I508" ca="1" si="1005">SUM(I498:N498)</f>
        <v>0</v>
      </c>
      <c r="J507" s="241"/>
      <c r="K507" s="241"/>
      <c r="L507" s="241"/>
      <c r="M507" s="241"/>
      <c r="N507" s="243"/>
      <c r="O507" s="240">
        <f t="shared" ref="O507:O508" ca="1" si="1006">SUM(O498:T498)</f>
        <v>0</v>
      </c>
      <c r="P507" s="241"/>
      <c r="Q507" s="241"/>
      <c r="R507" s="241"/>
      <c r="S507" s="241"/>
      <c r="T507" s="223"/>
      <c r="U507" s="242">
        <f t="shared" ref="U507:U508" ca="1" si="1007">SUM(U498:Z498)</f>
        <v>0</v>
      </c>
      <c r="V507" s="241"/>
      <c r="W507" s="241"/>
      <c r="X507" s="241"/>
      <c r="Y507" s="241"/>
      <c r="Z507" s="243"/>
      <c r="AA507" s="240">
        <f t="shared" ref="AA507:AA508" ca="1" si="1008">SUM(AA498:AF498)</f>
        <v>0</v>
      </c>
      <c r="AB507" s="241"/>
      <c r="AC507" s="241"/>
      <c r="AD507" s="241"/>
      <c r="AE507" s="241"/>
      <c r="AF507" s="223"/>
      <c r="AG507" s="242">
        <f t="shared" ref="AG507:AG508" ca="1" si="1009">SUM(AG498:AL498)</f>
        <v>0</v>
      </c>
      <c r="AH507" s="241"/>
      <c r="AI507" s="241"/>
      <c r="AJ507" s="241"/>
      <c r="AK507" s="241"/>
      <c r="AL507" s="243"/>
      <c r="AM507" s="49">
        <f t="shared" ca="1" si="1002"/>
        <v>0</v>
      </c>
    </row>
    <row r="508" spans="1:39" ht="15.75" customHeight="1" thickBot="1" x14ac:dyDescent="0.3">
      <c r="A508" s="255"/>
      <c r="B508" s="215"/>
      <c r="C508" s="215"/>
      <c r="D508" s="54" t="s">
        <v>16</v>
      </c>
      <c r="E508" s="245">
        <f t="shared" ca="1" si="1004"/>
        <v>0</v>
      </c>
      <c r="F508" s="246"/>
      <c r="G508" s="246"/>
      <c r="H508" s="232"/>
      <c r="I508" s="247">
        <f t="shared" ca="1" si="1005"/>
        <v>0</v>
      </c>
      <c r="J508" s="246"/>
      <c r="K508" s="246"/>
      <c r="L508" s="246"/>
      <c r="M508" s="246"/>
      <c r="N508" s="248"/>
      <c r="O508" s="245">
        <f t="shared" ca="1" si="1006"/>
        <v>0</v>
      </c>
      <c r="P508" s="246"/>
      <c r="Q508" s="246"/>
      <c r="R508" s="246"/>
      <c r="S508" s="246"/>
      <c r="T508" s="232"/>
      <c r="U508" s="247">
        <f t="shared" ca="1" si="1007"/>
        <v>0</v>
      </c>
      <c r="V508" s="246"/>
      <c r="W508" s="246"/>
      <c r="X508" s="246"/>
      <c r="Y508" s="246"/>
      <c r="Z508" s="248"/>
      <c r="AA508" s="245">
        <f t="shared" ca="1" si="1008"/>
        <v>0</v>
      </c>
      <c r="AB508" s="246"/>
      <c r="AC508" s="246"/>
      <c r="AD508" s="246"/>
      <c r="AE508" s="246"/>
      <c r="AF508" s="232"/>
      <c r="AG508" s="247">
        <f t="shared" ca="1" si="1009"/>
        <v>0</v>
      </c>
      <c r="AH508" s="246"/>
      <c r="AI508" s="246"/>
      <c r="AJ508" s="246"/>
      <c r="AK508" s="246"/>
      <c r="AL508" s="248"/>
      <c r="AM508" s="55">
        <f t="shared" ca="1" si="1002"/>
        <v>0</v>
      </c>
    </row>
    <row r="509" spans="1:39" ht="4.5" customHeight="1" x14ac:dyDescent="0.25">
      <c r="A509" s="253">
        <v>21</v>
      </c>
      <c r="B509" s="213">
        <f>'VERİ GİRİŞİ'!B32</f>
        <v>0</v>
      </c>
      <c r="C509" s="213">
        <f>'VERİ GİRİŞİ'!C32</f>
        <v>0</v>
      </c>
      <c r="D509" s="61" t="s">
        <v>50</v>
      </c>
      <c r="E509" s="62">
        <v>45016</v>
      </c>
      <c r="F509" s="63">
        <v>45044</v>
      </c>
      <c r="G509" s="63">
        <v>45047</v>
      </c>
      <c r="H509" s="63">
        <v>45078</v>
      </c>
      <c r="I509" s="63">
        <v>45108</v>
      </c>
      <c r="J509" s="63">
        <v>45139</v>
      </c>
      <c r="K509" s="63">
        <v>45170</v>
      </c>
      <c r="L509" s="63">
        <v>45200</v>
      </c>
      <c r="M509" s="63">
        <v>45231</v>
      </c>
      <c r="N509" s="64">
        <v>45261</v>
      </c>
      <c r="O509" s="65">
        <v>45292</v>
      </c>
      <c r="P509" s="63">
        <v>45323</v>
      </c>
      <c r="Q509" s="63">
        <v>45352</v>
      </c>
      <c r="R509" s="63">
        <v>45383</v>
      </c>
      <c r="S509" s="63">
        <v>45413</v>
      </c>
      <c r="T509" s="63">
        <v>45444</v>
      </c>
      <c r="U509" s="63">
        <v>45474</v>
      </c>
      <c r="V509" s="63">
        <v>45505</v>
      </c>
      <c r="W509" s="63">
        <v>45536</v>
      </c>
      <c r="X509" s="63">
        <v>45566</v>
      </c>
      <c r="Y509" s="63">
        <v>45597</v>
      </c>
      <c r="Z509" s="64">
        <v>45627</v>
      </c>
      <c r="AA509" s="62">
        <v>45658</v>
      </c>
      <c r="AB509" s="63">
        <v>45689</v>
      </c>
      <c r="AC509" s="63">
        <v>45717</v>
      </c>
      <c r="AD509" s="63">
        <v>45748</v>
      </c>
      <c r="AE509" s="63">
        <v>45778</v>
      </c>
      <c r="AF509" s="63">
        <v>45809</v>
      </c>
      <c r="AG509" s="63">
        <v>45839</v>
      </c>
      <c r="AH509" s="63">
        <v>45870</v>
      </c>
      <c r="AI509" s="63">
        <v>45901</v>
      </c>
      <c r="AJ509" s="63">
        <v>45931</v>
      </c>
      <c r="AK509" s="63">
        <v>45962</v>
      </c>
      <c r="AL509" s="66">
        <v>45992</v>
      </c>
      <c r="AM509" s="67"/>
    </row>
    <row r="510" spans="1:39" x14ac:dyDescent="0.25">
      <c r="A510" s="254"/>
      <c r="B510" s="214"/>
      <c r="C510" s="214"/>
      <c r="D510" s="50" t="s">
        <v>20</v>
      </c>
      <c r="E510" s="79">
        <f>'VERİ GİRİŞİ'!E32</f>
        <v>0</v>
      </c>
      <c r="F510" s="79">
        <f>'VERİ GİRİŞİ'!F32</f>
        <v>0</v>
      </c>
      <c r="G510" s="79">
        <f>'VERİ GİRİŞİ'!G32</f>
        <v>0</v>
      </c>
      <c r="H510" s="79">
        <f>'VERİ GİRİŞİ'!H32</f>
        <v>0</v>
      </c>
      <c r="I510" s="79">
        <f>'VERİ GİRİŞİ'!I32</f>
        <v>0</v>
      </c>
      <c r="J510" s="79">
        <f>'VERİ GİRİŞİ'!J32</f>
        <v>0</v>
      </c>
      <c r="K510" s="79">
        <f>'VERİ GİRİŞİ'!K32</f>
        <v>0</v>
      </c>
      <c r="L510" s="79">
        <f>'VERİ GİRİŞİ'!L32</f>
        <v>0</v>
      </c>
      <c r="M510" s="79">
        <f>'VERİ GİRİŞİ'!M32</f>
        <v>0</v>
      </c>
      <c r="N510" s="79">
        <f>'VERİ GİRİŞİ'!N32</f>
        <v>0</v>
      </c>
      <c r="O510" s="79">
        <f>'VERİ GİRİŞİ'!O32</f>
        <v>0</v>
      </c>
      <c r="P510" s="79">
        <f>'VERİ GİRİŞİ'!P32</f>
        <v>0</v>
      </c>
      <c r="Q510" s="79">
        <f>'VERİ GİRİŞİ'!Q32</f>
        <v>0</v>
      </c>
      <c r="R510" s="79">
        <f>'VERİ GİRİŞİ'!R32</f>
        <v>0</v>
      </c>
      <c r="S510" s="79">
        <f>'VERİ GİRİŞİ'!S32</f>
        <v>0</v>
      </c>
      <c r="T510" s="79">
        <f>'VERİ GİRİŞİ'!T32</f>
        <v>0</v>
      </c>
      <c r="U510" s="79">
        <f>'VERİ GİRİŞİ'!U32</f>
        <v>0</v>
      </c>
      <c r="V510" s="79">
        <f>'VERİ GİRİŞİ'!V32</f>
        <v>0</v>
      </c>
      <c r="W510" s="79">
        <f>'VERİ GİRİŞİ'!W32</f>
        <v>0</v>
      </c>
      <c r="X510" s="79">
        <f>'VERİ GİRİŞİ'!X32</f>
        <v>0</v>
      </c>
      <c r="Y510" s="79">
        <f>'VERİ GİRİŞİ'!Y32</f>
        <v>0</v>
      </c>
      <c r="Z510" s="79">
        <f>'VERİ GİRİŞİ'!Z32</f>
        <v>0</v>
      </c>
      <c r="AA510" s="79">
        <f>'VERİ GİRİŞİ'!AA32</f>
        <v>0</v>
      </c>
      <c r="AB510" s="79">
        <f>'VERİ GİRİŞİ'!AB32</f>
        <v>0</v>
      </c>
      <c r="AC510" s="79">
        <f>'VERİ GİRİŞİ'!AC32</f>
        <v>0</v>
      </c>
      <c r="AD510" s="79">
        <f>'VERİ GİRİŞİ'!AD32</f>
        <v>0</v>
      </c>
      <c r="AE510" s="79">
        <f>'VERİ GİRİŞİ'!AE32</f>
        <v>0</v>
      </c>
      <c r="AF510" s="79">
        <f>'VERİ GİRİŞİ'!AF32</f>
        <v>0</v>
      </c>
      <c r="AG510" s="79">
        <f>'VERİ GİRİŞİ'!AG32</f>
        <v>0</v>
      </c>
      <c r="AH510" s="79">
        <f>'VERİ GİRİŞİ'!AH32</f>
        <v>0</v>
      </c>
      <c r="AI510" s="79">
        <f>'VERİ GİRİŞİ'!AI32</f>
        <v>0</v>
      </c>
      <c r="AJ510" s="79">
        <f>'VERİ GİRİŞİ'!AJ32</f>
        <v>0</v>
      </c>
      <c r="AK510" s="79">
        <f>'VERİ GİRİŞİ'!AK32</f>
        <v>0</v>
      </c>
      <c r="AL510" s="79">
        <f>'VERİ GİRİŞİ'!AL32</f>
        <v>0</v>
      </c>
      <c r="AM510" s="52"/>
    </row>
    <row r="511" spans="1:39" ht="15" customHeight="1" x14ac:dyDescent="0.25">
      <c r="A511" s="254"/>
      <c r="B511" s="214"/>
      <c r="C511" s="214"/>
      <c r="D511" s="53" t="s">
        <v>8</v>
      </c>
      <c r="E511" s="35">
        <f>SUMIFS(Katsayilar!$C$2:$C$50,Katsayilar!$A$2:$A$50,"&lt;="&amp;DATE(YEAR(E509),MONTH(E509),1),Katsayilar!$B$2:$B$50,"&gt;="&amp;DATE(YEAR(E509),MONTH(E509),1))</f>
        <v>0.43368400000000001</v>
      </c>
      <c r="F511" s="36">
        <f>SUMIFS(Katsayilar!$C$2:$C$50,Katsayilar!$A$2:$A$50,"&lt;="&amp;DATE(YEAR(F509),MONTH(F509),1),Katsayilar!$B$2:$B$50,"&gt;="&amp;DATE(YEAR(F509),MONTH(F509),1))</f>
        <v>0.43368400000000001</v>
      </c>
      <c r="G511" s="36">
        <f>SUMIFS(Katsayilar!$C$2:$C$50,Katsayilar!$A$2:$A$50,"&lt;="&amp;DATE(YEAR(G509),MONTH(G509),1),Katsayilar!$B$2:$B$50,"&gt;="&amp;DATE(YEAR(G509),MONTH(G509),1))</f>
        <v>0.43368400000000001</v>
      </c>
      <c r="H511" s="36">
        <f>SUMIFS(Katsayilar!$C$2:$C$50,Katsayilar!$A$2:$A$50,"&lt;="&amp;DATE(YEAR(H509),MONTH(H509),1),Katsayilar!$B$2:$B$50,"&gt;="&amp;DATE(YEAR(H509),MONTH(H509),1))</f>
        <v>0.43368400000000001</v>
      </c>
      <c r="I511" s="36">
        <f>SUMIFS(Katsayilar!$C$2:$C$50,Katsayilar!$A$2:$A$50,"&lt;="&amp;DATE(YEAR(I509),MONTH(I509),1),Katsayilar!$B$2:$B$50,"&gt;="&amp;DATE(YEAR(I509),MONTH(I509),1))</f>
        <v>0.50979600000000003</v>
      </c>
      <c r="J511" s="36">
        <f>SUMIFS(Katsayilar!$C$2:$C$50,Katsayilar!$A$2:$A$50,"&lt;="&amp;DATE(YEAR(J509),MONTH(J509),1),Katsayilar!$B$2:$B$50,"&gt;="&amp;DATE(YEAR(J509),MONTH(J509),1))</f>
        <v>0.50979600000000003</v>
      </c>
      <c r="K511" s="36">
        <f>SUMIFS(Katsayilar!$C$2:$C$50,Katsayilar!$A$2:$A$50,"&lt;="&amp;DATE(YEAR(K509),MONTH(K509),1),Katsayilar!$B$2:$B$50,"&gt;="&amp;DATE(YEAR(K509),MONTH(K509),1))</f>
        <v>0.50979600000000003</v>
      </c>
      <c r="L511" s="36">
        <f>SUMIFS(Katsayilar!$C$2:$C$50,Katsayilar!$A$2:$A$50,"&lt;="&amp;DATE(YEAR(L509),MONTH(L509),1),Katsayilar!$B$2:$B$50,"&gt;="&amp;DATE(YEAR(L509),MONTH(L509),1))</f>
        <v>0.50979600000000003</v>
      </c>
      <c r="M511" s="36">
        <f>SUMIFS(Katsayilar!$C$2:$C$50,Katsayilar!$A$2:$A$50,"&lt;="&amp;DATE(YEAR(M509),MONTH(M509),1),Katsayilar!$B$2:$B$50,"&gt;="&amp;DATE(YEAR(M509),MONTH(M509),1))</f>
        <v>0.50979600000000003</v>
      </c>
      <c r="N511" s="37">
        <f>SUMIFS(Katsayilar!$C$2:$C$50,Katsayilar!$A$2:$A$50,"&lt;="&amp;DATE(YEAR(N509),MONTH(N509),1),Katsayilar!$B$2:$B$50,"&gt;="&amp;DATE(YEAR(N509),MONTH(N509),1))</f>
        <v>0.50979600000000003</v>
      </c>
      <c r="O511" s="36">
        <f>SUMIFS(Katsayilar!$C$2:$C$50,Katsayilar!$A$2:$A$50,"&lt;="&amp;DATE(YEAR(O509),MONTH(O509),1),Katsayilar!$B$2:$B$50,"&gt;="&amp;DATE(YEAR(O509),MONTH(O509),1))</f>
        <v>0.76087099999999996</v>
      </c>
      <c r="P511" s="36">
        <f>SUMIFS(Katsayilar!$C$2:$C$50,Katsayilar!$A$2:$A$50,"&lt;="&amp;DATE(YEAR(P509),MONTH(P509),1),Katsayilar!$B$2:$B$50,"&gt;="&amp;DATE(YEAR(P509),MONTH(P509),1))</f>
        <v>0.76087099999999996</v>
      </c>
      <c r="Q511" s="36">
        <f>SUMIFS(Katsayilar!$C$2:$C$50,Katsayilar!$A$2:$A$50,"&lt;="&amp;DATE(YEAR(Q509),MONTH(Q509),1),Katsayilar!$B$2:$B$50,"&gt;="&amp;DATE(YEAR(Q509),MONTH(Q509),1))</f>
        <v>0.76087099999999996</v>
      </c>
      <c r="R511" s="36">
        <f>SUMIFS(Katsayilar!$C$2:$C$50,Katsayilar!$A$2:$A$50,"&lt;="&amp;DATE(YEAR(R509),MONTH(R509),1),Katsayilar!$B$2:$B$50,"&gt;="&amp;DATE(YEAR(R509),MONTH(R509),1))</f>
        <v>0.76087099999999996</v>
      </c>
      <c r="S511" s="36">
        <f>SUMIFS(Katsayilar!$C$2:$C$50,Katsayilar!$A$2:$A$50,"&lt;="&amp;DATE(YEAR(S509),MONTH(S509),1),Katsayilar!$B$2:$B$50,"&gt;="&amp;DATE(YEAR(S509),MONTH(S509),1))</f>
        <v>0.76087099999999996</v>
      </c>
      <c r="T511" s="36">
        <f>SUMIFS(Katsayilar!$C$2:$C$50,Katsayilar!$A$2:$A$50,"&lt;="&amp;DATE(YEAR(T509),MONTH(T509),1),Katsayilar!$B$2:$B$50,"&gt;="&amp;DATE(YEAR(T509),MONTH(T509),1))</f>
        <v>0.76087099999999996</v>
      </c>
      <c r="U511" s="36">
        <f>SUMIFS(Katsayilar!$C$2:$C$50,Katsayilar!$A$2:$A$50,"&lt;="&amp;DATE(YEAR(U509),MONTH(U509),1),Katsayilar!$B$2:$B$50,"&gt;="&amp;DATE(YEAR(U509),MONTH(U509),1))</f>
        <v>0.90779600000000005</v>
      </c>
      <c r="V511" s="36">
        <f>SUMIFS(Katsayilar!$C$2:$C$50,Katsayilar!$A$2:$A$50,"&lt;="&amp;DATE(YEAR(V509),MONTH(V509),1),Katsayilar!$B$2:$B$50,"&gt;="&amp;DATE(YEAR(V509),MONTH(V509),1))</f>
        <v>0.90779600000000005</v>
      </c>
      <c r="W511" s="36">
        <f>SUMIFS(Katsayilar!$C$2:$C$50,Katsayilar!$A$2:$A$50,"&lt;="&amp;DATE(YEAR(W509),MONTH(W509),1),Katsayilar!$B$2:$B$50,"&gt;="&amp;DATE(YEAR(W509),MONTH(W509),1))</f>
        <v>0.90779600000000005</v>
      </c>
      <c r="X511" s="36">
        <f>SUMIFS(Katsayilar!$C$2:$C$50,Katsayilar!$A$2:$A$50,"&lt;="&amp;DATE(YEAR(X509),MONTH(X509),1),Katsayilar!$B$2:$B$50,"&gt;="&amp;DATE(YEAR(X509),MONTH(X509),1))</f>
        <v>0.90779600000000005</v>
      </c>
      <c r="Y511" s="36">
        <f>SUMIFS(Katsayilar!$C$2:$C$50,Katsayilar!$A$2:$A$50,"&lt;="&amp;DATE(YEAR(Y509),MONTH(Y509),1),Katsayilar!$B$2:$B$50,"&gt;="&amp;DATE(YEAR(Y509),MONTH(Y509),1))</f>
        <v>0.90779600000000005</v>
      </c>
      <c r="Z511" s="37">
        <f>SUMIFS(Katsayilar!$C$2:$C$50,Katsayilar!$A$2:$A$50,"&lt;="&amp;DATE(YEAR(Z509),MONTH(Z509),1),Katsayilar!$B$2:$B$50,"&gt;="&amp;DATE(YEAR(Z509),MONTH(Z509),1))</f>
        <v>0.90779600000000005</v>
      </c>
      <c r="AA511" s="35">
        <f>SUMIFS(Katsayilar!$C$2:$C$50,Katsayilar!$A$2:$A$50,"&lt;="&amp;DATE(YEAR(AA509),MONTH(AA509),1),Katsayilar!$B$2:$B$50,"&gt;="&amp;DATE(YEAR(AA509),MONTH(AA509),1))</f>
        <v>1.012556</v>
      </c>
      <c r="AB511" s="36">
        <f>SUMIFS(Katsayilar!$C$2:$C$50,Katsayilar!$A$2:$A$50,"&lt;="&amp;DATE(YEAR(AB509),MONTH(AB509),1),Katsayilar!$B$2:$B$50,"&gt;="&amp;DATE(YEAR(AB509),MONTH(AB509),1))</f>
        <v>1.012556</v>
      </c>
      <c r="AC511" s="36">
        <f>SUMIFS(Katsayilar!$C$2:$C$50,Katsayilar!$A$2:$A$50,"&lt;="&amp;DATE(YEAR(AC509),MONTH(AC509),1),Katsayilar!$B$2:$B$50,"&gt;="&amp;DATE(YEAR(AC509),MONTH(AC509),1))</f>
        <v>1.012556</v>
      </c>
      <c r="AD511" s="36">
        <f>SUMIFS(Katsayilar!$C$2:$C$50,Katsayilar!$A$2:$A$50,"&lt;="&amp;DATE(YEAR(AD509),MONTH(AD509),1),Katsayilar!$B$2:$B$50,"&gt;="&amp;DATE(YEAR(AD509),MONTH(AD509),1))</f>
        <v>1.012556</v>
      </c>
      <c r="AE511" s="36">
        <f>SUMIFS(Katsayilar!$C$2:$C$50,Katsayilar!$A$2:$A$50,"&lt;="&amp;DATE(YEAR(AE509),MONTH(AE509),1),Katsayilar!$B$2:$B$50,"&gt;="&amp;DATE(YEAR(AE509),MONTH(AE509),1))</f>
        <v>1.012556</v>
      </c>
      <c r="AF511" s="36">
        <f>SUMIFS(Katsayilar!$C$2:$C$50,Katsayilar!$A$2:$A$50,"&lt;="&amp;DATE(YEAR(AF509),MONTH(AF509),1),Katsayilar!$B$2:$B$50,"&gt;="&amp;DATE(YEAR(AF509),MONTH(AF509),1))</f>
        <v>1.012556</v>
      </c>
      <c r="AG511" s="36">
        <f>SUMIFS(Katsayilar!$C$2:$C$50,Katsayilar!$A$2:$A$50,"&lt;="&amp;DATE(YEAR(AG509),MONTH(AG509),1),Katsayilar!$B$2:$B$50,"&gt;="&amp;DATE(YEAR(AG509),MONTH(AG509),1))</f>
        <v>1.1702109999999999</v>
      </c>
      <c r="AH511" s="36">
        <f>SUMIFS(Katsayilar!$C$2:$C$50,Katsayilar!$A$2:$A$50,"&lt;="&amp;DATE(YEAR(AH509),MONTH(AH509),1),Katsayilar!$B$2:$B$50,"&gt;="&amp;DATE(YEAR(AH509),MONTH(AH509),1))</f>
        <v>1.1702109999999999</v>
      </c>
      <c r="AI511" s="36">
        <f>SUMIFS(Katsayilar!$C$2:$C$50,Katsayilar!$A$2:$A$50,"&lt;="&amp;DATE(YEAR(AI509),MONTH(AI509),1),Katsayilar!$B$2:$B$50,"&gt;="&amp;DATE(YEAR(AI509),MONTH(AI509),1))</f>
        <v>1.1702109999999999</v>
      </c>
      <c r="AJ511" s="36">
        <f>SUMIFS(Katsayilar!$C$2:$C$50,Katsayilar!$A$2:$A$50,"&lt;="&amp;DATE(YEAR(AJ509),MONTH(AJ509),1),Katsayilar!$B$2:$B$50,"&gt;="&amp;DATE(YEAR(AJ509),MONTH(AJ509),1))</f>
        <v>1.1702109999999999</v>
      </c>
      <c r="AK511" s="36">
        <f>SUMIFS(Katsayilar!$C$2:$C$50,Katsayilar!$A$2:$A$50,"&lt;="&amp;DATE(YEAR(AK509),MONTH(AK509),1),Katsayilar!$B$2:$B$50,"&gt;="&amp;DATE(YEAR(AK509),MONTH(AK509),1))</f>
        <v>1.1702109999999999</v>
      </c>
      <c r="AL511" s="36">
        <f>SUMIFS(Katsayilar!$C$2:$C$50,Katsayilar!$A$2:$A$50,"&lt;="&amp;DATE(YEAR(AL509),MONTH(AL509),1),Katsayilar!$B$2:$B$50,"&gt;="&amp;DATE(YEAR(AL509),MONTH(AL509),1))</f>
        <v>1.1702109999999999</v>
      </c>
      <c r="AM511" s="51"/>
    </row>
    <row r="512" spans="1:39" ht="15" customHeight="1" x14ac:dyDescent="0.25">
      <c r="A512" s="254"/>
      <c r="B512" s="214"/>
      <c r="C512" s="214"/>
      <c r="D512" s="53" t="s">
        <v>17</v>
      </c>
      <c r="E512" s="38">
        <f t="shared" ref="E512:AL512" si="1010">IF(OR(E511="",E510=""),"",200*E511*E510)</f>
        <v>0</v>
      </c>
      <c r="F512" s="39">
        <f t="shared" si="1010"/>
        <v>0</v>
      </c>
      <c r="G512" s="39">
        <f t="shared" si="1010"/>
        <v>0</v>
      </c>
      <c r="H512" s="39">
        <f t="shared" si="1010"/>
        <v>0</v>
      </c>
      <c r="I512" s="39">
        <f t="shared" si="1010"/>
        <v>0</v>
      </c>
      <c r="J512" s="39">
        <f t="shared" si="1010"/>
        <v>0</v>
      </c>
      <c r="K512" s="39">
        <f t="shared" si="1010"/>
        <v>0</v>
      </c>
      <c r="L512" s="39">
        <f t="shared" si="1010"/>
        <v>0</v>
      </c>
      <c r="M512" s="39">
        <f t="shared" si="1010"/>
        <v>0</v>
      </c>
      <c r="N512" s="40">
        <f t="shared" si="1010"/>
        <v>0</v>
      </c>
      <c r="O512" s="39">
        <f t="shared" si="1010"/>
        <v>0</v>
      </c>
      <c r="P512" s="39">
        <f t="shared" si="1010"/>
        <v>0</v>
      </c>
      <c r="Q512" s="39">
        <f t="shared" si="1010"/>
        <v>0</v>
      </c>
      <c r="R512" s="39">
        <f t="shared" si="1010"/>
        <v>0</v>
      </c>
      <c r="S512" s="39">
        <f t="shared" si="1010"/>
        <v>0</v>
      </c>
      <c r="T512" s="39">
        <f t="shared" si="1010"/>
        <v>0</v>
      </c>
      <c r="U512" s="39">
        <f t="shared" si="1010"/>
        <v>0</v>
      </c>
      <c r="V512" s="39">
        <f t="shared" si="1010"/>
        <v>0</v>
      </c>
      <c r="W512" s="39">
        <f t="shared" si="1010"/>
        <v>0</v>
      </c>
      <c r="X512" s="39">
        <f t="shared" si="1010"/>
        <v>0</v>
      </c>
      <c r="Y512" s="39">
        <f t="shared" si="1010"/>
        <v>0</v>
      </c>
      <c r="Z512" s="40">
        <f t="shared" si="1010"/>
        <v>0</v>
      </c>
      <c r="AA512" s="38">
        <f t="shared" si="1010"/>
        <v>0</v>
      </c>
      <c r="AB512" s="39">
        <f t="shared" si="1010"/>
        <v>0</v>
      </c>
      <c r="AC512" s="39">
        <f t="shared" si="1010"/>
        <v>0</v>
      </c>
      <c r="AD512" s="39">
        <f t="shared" si="1010"/>
        <v>0</v>
      </c>
      <c r="AE512" s="39">
        <f t="shared" si="1010"/>
        <v>0</v>
      </c>
      <c r="AF512" s="39">
        <f t="shared" si="1010"/>
        <v>0</v>
      </c>
      <c r="AG512" s="39">
        <f t="shared" si="1010"/>
        <v>0</v>
      </c>
      <c r="AH512" s="39">
        <f t="shared" si="1010"/>
        <v>0</v>
      </c>
      <c r="AI512" s="39">
        <f t="shared" si="1010"/>
        <v>0</v>
      </c>
      <c r="AJ512" s="39">
        <f t="shared" si="1010"/>
        <v>0</v>
      </c>
      <c r="AK512" s="39">
        <f t="shared" si="1010"/>
        <v>0</v>
      </c>
      <c r="AL512" s="39">
        <f t="shared" si="1010"/>
        <v>0</v>
      </c>
      <c r="AM512" s="51"/>
    </row>
    <row r="513" spans="1:39" ht="15" customHeight="1" x14ac:dyDescent="0.25">
      <c r="A513" s="254"/>
      <c r="B513" s="214"/>
      <c r="C513" s="214"/>
      <c r="D513" s="53" t="s">
        <v>51</v>
      </c>
      <c r="E513" s="38">
        <f>IF(E512="","",E512*Ayarlar!$B$4)</f>
        <v>0</v>
      </c>
      <c r="F513" s="39">
        <f>IF(F512="","",F512*Ayarlar!$B$4)</f>
        <v>0</v>
      </c>
      <c r="G513" s="39">
        <f>IF(G512="","",G512*Ayarlar!$B$4)</f>
        <v>0</v>
      </c>
      <c r="H513" s="39">
        <f>IF(H512="","",H512*Ayarlar!$B$4)</f>
        <v>0</v>
      </c>
      <c r="I513" s="39">
        <f>IF(I512="","",I512*Ayarlar!$B$4)</f>
        <v>0</v>
      </c>
      <c r="J513" s="39">
        <f>IF(J512="","",J512*Ayarlar!$B$4)</f>
        <v>0</v>
      </c>
      <c r="K513" s="39">
        <f>IF(K512="","",K512*Ayarlar!$B$4)</f>
        <v>0</v>
      </c>
      <c r="L513" s="39">
        <f>IF(L512="","",L512*Ayarlar!$B$4)</f>
        <v>0</v>
      </c>
      <c r="M513" s="39">
        <f>IF(M512="","",M512*Ayarlar!$B$4)</f>
        <v>0</v>
      </c>
      <c r="N513" s="40">
        <f>IF(N512="","",N512*Ayarlar!$B$4)</f>
        <v>0</v>
      </c>
      <c r="O513" s="39">
        <f>IF(O512="","",O512*Ayarlar!$B$4)</f>
        <v>0</v>
      </c>
      <c r="P513" s="39">
        <f>IF(P512="","",P512*Ayarlar!$B$4)</f>
        <v>0</v>
      </c>
      <c r="Q513" s="39">
        <f>IF(Q512="","",Q512*Ayarlar!$B$4)</f>
        <v>0</v>
      </c>
      <c r="R513" s="39">
        <f>IF(R512="","",R512*Ayarlar!$B$4)</f>
        <v>0</v>
      </c>
      <c r="S513" s="39">
        <f>IF(S512="","",S512*Ayarlar!$B$4)</f>
        <v>0</v>
      </c>
      <c r="T513" s="39">
        <f>IF(T512="","",T512*Ayarlar!$B$4)</f>
        <v>0</v>
      </c>
      <c r="U513" s="39">
        <f>IF(U512="","",U512*Ayarlar!$B$4)</f>
        <v>0</v>
      </c>
      <c r="V513" s="39">
        <f>IF(V512="","",V512*Ayarlar!$B$4)</f>
        <v>0</v>
      </c>
      <c r="W513" s="39">
        <f>IF(W512="","",W512*Ayarlar!$B$4)</f>
        <v>0</v>
      </c>
      <c r="X513" s="39">
        <f>IF(X512="","",X512*Ayarlar!$B$4)</f>
        <v>0</v>
      </c>
      <c r="Y513" s="39">
        <f>IF(Y512="","",Y512*Ayarlar!$B$4)</f>
        <v>0</v>
      </c>
      <c r="Z513" s="40">
        <f>IF(Z512="","",Z512*Ayarlar!$B$4)</f>
        <v>0</v>
      </c>
      <c r="AA513" s="38">
        <f>IF(AA512="","",AA512*Ayarlar!$B$4)</f>
        <v>0</v>
      </c>
      <c r="AB513" s="39">
        <f>IF(AB512="","",AB512*Ayarlar!$B$4)</f>
        <v>0</v>
      </c>
      <c r="AC513" s="39">
        <f>IF(AC512="","",AC512*Ayarlar!$B$4)</f>
        <v>0</v>
      </c>
      <c r="AD513" s="39">
        <f>IF(AD512="","",AD512*Ayarlar!$B$4)</f>
        <v>0</v>
      </c>
      <c r="AE513" s="39">
        <f>IF(AE512="","",AE512*Ayarlar!$B$4)</f>
        <v>0</v>
      </c>
      <c r="AF513" s="39">
        <f>IF(AF512="","",AF512*Ayarlar!$B$4)</f>
        <v>0</v>
      </c>
      <c r="AG513" s="39">
        <f>IF(AG512="","",AG512*Ayarlar!$B$4)</f>
        <v>0</v>
      </c>
      <c r="AH513" s="39">
        <f>IF(AH512="","",AH512*Ayarlar!$B$4)</f>
        <v>0</v>
      </c>
      <c r="AI513" s="39">
        <f>IF(AI512="","",AI512*Ayarlar!$B$4)</f>
        <v>0</v>
      </c>
      <c r="AJ513" s="39">
        <f>IF(AJ512="","",AJ512*Ayarlar!$B$4)</f>
        <v>0</v>
      </c>
      <c r="AK513" s="39">
        <f>IF(AK512="","",AK512*Ayarlar!$B$4)</f>
        <v>0</v>
      </c>
      <c r="AL513" s="39">
        <f>IF(AL512="","",AL512*Ayarlar!$B$4)</f>
        <v>0</v>
      </c>
      <c r="AM513" s="51"/>
    </row>
    <row r="514" spans="1:39" ht="15" customHeight="1" x14ac:dyDescent="0.25">
      <c r="A514" s="254"/>
      <c r="B514" s="214"/>
      <c r="C514" s="214"/>
      <c r="D514" s="53" t="s">
        <v>18</v>
      </c>
      <c r="E514" s="38">
        <f>IF(E512="","",E512*Ayarlar!$B$2)</f>
        <v>0</v>
      </c>
      <c r="F514" s="39">
        <f>IF(F512="","",F512*Ayarlar!$B$2)</f>
        <v>0</v>
      </c>
      <c r="G514" s="39">
        <f>IF(G512="","",G512*Ayarlar!$B$2)</f>
        <v>0</v>
      </c>
      <c r="H514" s="39">
        <f>IF(H512="","",H512*Ayarlar!$B$2)</f>
        <v>0</v>
      </c>
      <c r="I514" s="39">
        <f>IF(I512="","",I512*Ayarlar!$B$2)</f>
        <v>0</v>
      </c>
      <c r="J514" s="39">
        <f>IF(J512="","",J512*Ayarlar!$B$2)</f>
        <v>0</v>
      </c>
      <c r="K514" s="39">
        <f>IF(K512="","",K512*Ayarlar!$B$2)</f>
        <v>0</v>
      </c>
      <c r="L514" s="39">
        <f>IF(L512="","",L512*Ayarlar!$B$2)</f>
        <v>0</v>
      </c>
      <c r="M514" s="39">
        <f>IF(M512="","",M512*Ayarlar!$B$2)</f>
        <v>0</v>
      </c>
      <c r="N514" s="40">
        <f>IF(N512="","",N512*Ayarlar!$B$2)</f>
        <v>0</v>
      </c>
      <c r="O514" s="39">
        <f>IF(O512="","",O512*Ayarlar!$B$2)</f>
        <v>0</v>
      </c>
      <c r="P514" s="39">
        <f>IF(P512="","",P512*Ayarlar!$B$2)</f>
        <v>0</v>
      </c>
      <c r="Q514" s="39">
        <f>IF(Q512="","",Q512*Ayarlar!$B$2)</f>
        <v>0</v>
      </c>
      <c r="R514" s="39">
        <f>IF(R512="","",R512*Ayarlar!$B$2)</f>
        <v>0</v>
      </c>
      <c r="S514" s="39">
        <f>IF(S512="","",S512*Ayarlar!$B$2)</f>
        <v>0</v>
      </c>
      <c r="T514" s="39">
        <f>IF(T512="","",T512*Ayarlar!$B$2)</f>
        <v>0</v>
      </c>
      <c r="U514" s="39">
        <f>IF(U512="","",U512*Ayarlar!$B$2)</f>
        <v>0</v>
      </c>
      <c r="V514" s="39">
        <f>IF(V512="","",V512*Ayarlar!$B$2)</f>
        <v>0</v>
      </c>
      <c r="W514" s="39">
        <f>IF(W512="","",W512*Ayarlar!$B$2)</f>
        <v>0</v>
      </c>
      <c r="X514" s="39">
        <f>IF(X512="","",X512*Ayarlar!$B$2)</f>
        <v>0</v>
      </c>
      <c r="Y514" s="39">
        <f>IF(Y512="","",Y512*Ayarlar!$B$2)</f>
        <v>0</v>
      </c>
      <c r="Z514" s="40">
        <f>IF(Z512="","",Z512*Ayarlar!$B$2)</f>
        <v>0</v>
      </c>
      <c r="AA514" s="38">
        <f>IF(AA512="","",AA512*Ayarlar!$B$2)</f>
        <v>0</v>
      </c>
      <c r="AB514" s="39">
        <f>IF(AB512="","",AB512*Ayarlar!$B$2)</f>
        <v>0</v>
      </c>
      <c r="AC514" s="39">
        <f>IF(AC512="","",AC512*Ayarlar!$B$2)</f>
        <v>0</v>
      </c>
      <c r="AD514" s="39">
        <f>IF(AD512="","",AD512*Ayarlar!$B$2)</f>
        <v>0</v>
      </c>
      <c r="AE514" s="39">
        <f>IF(AE512="","",AE512*Ayarlar!$B$2)</f>
        <v>0</v>
      </c>
      <c r="AF514" s="39">
        <f>IF(AF512="","",AF512*Ayarlar!$B$2)</f>
        <v>0</v>
      </c>
      <c r="AG514" s="39">
        <f>IF(AG512="","",AG512*Ayarlar!$B$2)</f>
        <v>0</v>
      </c>
      <c r="AH514" s="39">
        <f>IF(AH512="","",AH512*Ayarlar!$B$2)</f>
        <v>0</v>
      </c>
      <c r="AI514" s="39">
        <f>IF(AI512="","",AI512*Ayarlar!$B$2)</f>
        <v>0</v>
      </c>
      <c r="AJ514" s="39">
        <f>IF(AJ512="","",AJ512*Ayarlar!$B$2)</f>
        <v>0</v>
      </c>
      <c r="AK514" s="39">
        <f>IF(AK512="","",AK512*Ayarlar!$B$2)</f>
        <v>0</v>
      </c>
      <c r="AL514" s="39">
        <f>IF(AL512="","",AL512*Ayarlar!$B$2)</f>
        <v>0</v>
      </c>
      <c r="AM514" s="51"/>
    </row>
    <row r="515" spans="1:39" ht="15" customHeight="1" x14ac:dyDescent="0.25">
      <c r="A515" s="254"/>
      <c r="B515" s="214"/>
      <c r="C515" s="214"/>
      <c r="D515" s="53" t="s">
        <v>9</v>
      </c>
      <c r="E515" s="38" t="str">
        <f>IF(D502="4/B",IFERROR(E512*Ayarlar!$B$3,""),"")</f>
        <v/>
      </c>
      <c r="F515" s="39" t="str">
        <f>IF(E502="4/B",IFERROR(F512*Ayarlar!$B$3,""),"")</f>
        <v/>
      </c>
      <c r="G515" s="39" t="str">
        <f>IF(F502="4/B",IFERROR(G512*Ayarlar!$B$3,""),"")</f>
        <v/>
      </c>
      <c r="H515" s="39" t="str">
        <f>IF(G502="4/B",IFERROR(H512*Ayarlar!$B$3,""),"")</f>
        <v/>
      </c>
      <c r="I515" s="39" t="str">
        <f>IF(H502="4/B",IFERROR(I512*Ayarlar!$B$3,""),"")</f>
        <v/>
      </c>
      <c r="J515" s="39" t="str">
        <f>IF(I502="4/B",IFERROR(J512*Ayarlar!$B$3,""),"")</f>
        <v/>
      </c>
      <c r="K515" s="39" t="str">
        <f>IF(J502="4/B",IFERROR(K512*Ayarlar!$B$3,""),"")</f>
        <v/>
      </c>
      <c r="L515" s="39" t="str">
        <f>IF(K502="4/B",IFERROR(L512*Ayarlar!$B$3,""),"")</f>
        <v/>
      </c>
      <c r="M515" s="39" t="str">
        <f>IF(L502="4/B",IFERROR(M512*Ayarlar!$B$3,""),"")</f>
        <v/>
      </c>
      <c r="N515" s="40" t="str">
        <f>IF(M502="4/B",IFERROR(N512*Ayarlar!$B$3,""),"")</f>
        <v/>
      </c>
      <c r="O515" s="39" t="str">
        <f>IF(N502="4/B",IFERROR(O512*Ayarlar!$B$3,""),"")</f>
        <v/>
      </c>
      <c r="P515" s="39" t="str">
        <f>IF(O502="4/B",IFERROR(P512*Ayarlar!$B$3,""),"")</f>
        <v/>
      </c>
      <c r="Q515" s="39" t="str">
        <f>IF(P502="4/B",IFERROR(Q512*Ayarlar!$B$3,""),"")</f>
        <v/>
      </c>
      <c r="R515" s="39" t="str">
        <f>IF(Q502="4/B",IFERROR(R512*Ayarlar!$B$3,""),"")</f>
        <v/>
      </c>
      <c r="S515" s="39" t="str">
        <f>IF(R502="4/B",IFERROR(S512*Ayarlar!$B$3,""),"")</f>
        <v/>
      </c>
      <c r="T515" s="39" t="str">
        <f>IF(S502="4/B",IFERROR(T512*Ayarlar!$B$3,""),"")</f>
        <v/>
      </c>
      <c r="U515" s="39" t="str">
        <f>IF(T502="4/B",IFERROR(U512*Ayarlar!$B$3,""),"")</f>
        <v/>
      </c>
      <c r="V515" s="39" t="str">
        <f>IF(U502="4/B",IFERROR(V512*Ayarlar!$B$3,""),"")</f>
        <v/>
      </c>
      <c r="W515" s="39" t="str">
        <f>IF(V502="4/B",IFERROR(W512*Ayarlar!$B$3,""),"")</f>
        <v/>
      </c>
      <c r="X515" s="39" t="str">
        <f>IF(W502="4/B",IFERROR(X512*Ayarlar!$B$3,""),"")</f>
        <v/>
      </c>
      <c r="Y515" s="39" t="str">
        <f>IF(X502="4/B",IFERROR(Y512*Ayarlar!$B$3,""),"")</f>
        <v/>
      </c>
      <c r="Z515" s="39" t="str">
        <f>IF(Y502="4/B",IFERROR(Z512*Ayarlar!$B$3,""),"")</f>
        <v/>
      </c>
      <c r="AA515" s="39" t="str">
        <f>IF(Z502="4/B",IFERROR(AA512*Ayarlar!$B$3,""),"")</f>
        <v/>
      </c>
      <c r="AB515" s="39" t="str">
        <f>IF(AA502="4/B",IFERROR(AB512*Ayarlar!$B$3,""),"")</f>
        <v/>
      </c>
      <c r="AC515" s="39" t="str">
        <f>IF(AB502="4/B",IFERROR(AC512*Ayarlar!$B$3,""),"")</f>
        <v/>
      </c>
      <c r="AD515" s="39" t="str">
        <f>IF(AC502="4/B",IFERROR(AD512*Ayarlar!$B$3,""),"")</f>
        <v/>
      </c>
      <c r="AE515" s="39" t="str">
        <f>IF(AD502="4/B",IFERROR(AE512*Ayarlar!$B$3,""),"")</f>
        <v/>
      </c>
      <c r="AF515" s="39" t="str">
        <f>IF(AE502="4/B",IFERROR(AF512*Ayarlar!$B$3,""),"")</f>
        <v/>
      </c>
      <c r="AG515" s="39" t="str">
        <f>IF(AF502="4/B",IFERROR(AG512*Ayarlar!$B$3,""),"")</f>
        <v/>
      </c>
      <c r="AH515" s="39" t="str">
        <f>IF(AG502="4/B",IFERROR(AH512*Ayarlar!$B$3,""),"")</f>
        <v/>
      </c>
      <c r="AI515" s="39" t="str">
        <f>IF(AH502="4/B",IFERROR(AI512*Ayarlar!$B$3,""),"")</f>
        <v/>
      </c>
      <c r="AJ515" s="39" t="str">
        <f>IF(AI502="4/B",IFERROR(AJ512*Ayarlar!$B$3,""),"")</f>
        <v/>
      </c>
      <c r="AK515" s="39" t="str">
        <f>IF(AJ502="4/B",IFERROR(AK512*Ayarlar!$B$3,""),"")</f>
        <v/>
      </c>
      <c r="AL515" s="39" t="str">
        <f>IF(AK502="4/B",IFERROR(AL512*Ayarlar!$B$3,""),"")</f>
        <v/>
      </c>
      <c r="AM515" s="51"/>
    </row>
    <row r="516" spans="1:39" ht="15" customHeight="1" x14ac:dyDescent="0.25">
      <c r="A516" s="254"/>
      <c r="B516" s="214"/>
      <c r="C516" s="214"/>
      <c r="D516" s="53" t="s">
        <v>19</v>
      </c>
      <c r="E516" s="38">
        <f t="shared" ref="E516:AL516" si="1011">IF(E512="","",E512-E513-E514)</f>
        <v>0</v>
      </c>
      <c r="F516" s="39">
        <f t="shared" si="1011"/>
        <v>0</v>
      </c>
      <c r="G516" s="39">
        <f t="shared" si="1011"/>
        <v>0</v>
      </c>
      <c r="H516" s="39">
        <f t="shared" si="1011"/>
        <v>0</v>
      </c>
      <c r="I516" s="39">
        <f t="shared" si="1011"/>
        <v>0</v>
      </c>
      <c r="J516" s="39">
        <f t="shared" si="1011"/>
        <v>0</v>
      </c>
      <c r="K516" s="39">
        <f t="shared" si="1011"/>
        <v>0</v>
      </c>
      <c r="L516" s="39">
        <f t="shared" si="1011"/>
        <v>0</v>
      </c>
      <c r="M516" s="39">
        <f t="shared" si="1011"/>
        <v>0</v>
      </c>
      <c r="N516" s="40">
        <f t="shared" si="1011"/>
        <v>0</v>
      </c>
      <c r="O516" s="39">
        <f t="shared" si="1011"/>
        <v>0</v>
      </c>
      <c r="P516" s="39">
        <f t="shared" si="1011"/>
        <v>0</v>
      </c>
      <c r="Q516" s="39">
        <f t="shared" si="1011"/>
        <v>0</v>
      </c>
      <c r="R516" s="39">
        <f t="shared" si="1011"/>
        <v>0</v>
      </c>
      <c r="S516" s="39">
        <f t="shared" si="1011"/>
        <v>0</v>
      </c>
      <c r="T516" s="39">
        <f t="shared" si="1011"/>
        <v>0</v>
      </c>
      <c r="U516" s="39">
        <f t="shared" si="1011"/>
        <v>0</v>
      </c>
      <c r="V516" s="39">
        <f t="shared" si="1011"/>
        <v>0</v>
      </c>
      <c r="W516" s="39">
        <f t="shared" si="1011"/>
        <v>0</v>
      </c>
      <c r="X516" s="39">
        <f t="shared" si="1011"/>
        <v>0</v>
      </c>
      <c r="Y516" s="39">
        <f t="shared" si="1011"/>
        <v>0</v>
      </c>
      <c r="Z516" s="40">
        <f t="shared" si="1011"/>
        <v>0</v>
      </c>
      <c r="AA516" s="38">
        <f t="shared" si="1011"/>
        <v>0</v>
      </c>
      <c r="AB516" s="39">
        <f t="shared" si="1011"/>
        <v>0</v>
      </c>
      <c r="AC516" s="39">
        <f t="shared" si="1011"/>
        <v>0</v>
      </c>
      <c r="AD516" s="39">
        <f t="shared" si="1011"/>
        <v>0</v>
      </c>
      <c r="AE516" s="39">
        <f t="shared" si="1011"/>
        <v>0</v>
      </c>
      <c r="AF516" s="39">
        <f t="shared" si="1011"/>
        <v>0</v>
      </c>
      <c r="AG516" s="39">
        <f t="shared" si="1011"/>
        <v>0</v>
      </c>
      <c r="AH516" s="39">
        <f t="shared" si="1011"/>
        <v>0</v>
      </c>
      <c r="AI516" s="39">
        <f t="shared" si="1011"/>
        <v>0</v>
      </c>
      <c r="AJ516" s="39">
        <f t="shared" si="1011"/>
        <v>0</v>
      </c>
      <c r="AK516" s="39">
        <f t="shared" si="1011"/>
        <v>0</v>
      </c>
      <c r="AL516" s="39">
        <f t="shared" si="1011"/>
        <v>0</v>
      </c>
      <c r="AM516" s="51"/>
    </row>
    <row r="517" spans="1:39" ht="15" customHeight="1" x14ac:dyDescent="0.25">
      <c r="A517" s="254"/>
      <c r="B517" s="214"/>
      <c r="C517" s="214"/>
      <c r="D517" s="53" t="s">
        <v>10</v>
      </c>
      <c r="E517" s="41">
        <f ca="1">IF(E509="","",Ayarlar!$B$1)</f>
        <v>46142</v>
      </c>
      <c r="F517" s="42">
        <f ca="1">IF(F509="","",Ayarlar!$B$1)</f>
        <v>46142</v>
      </c>
      <c r="G517" s="42">
        <f ca="1">IF(G509="","",Ayarlar!$B$1)</f>
        <v>46142</v>
      </c>
      <c r="H517" s="42">
        <f ca="1">IF(H509="","",Ayarlar!$B$1)</f>
        <v>46142</v>
      </c>
      <c r="I517" s="42">
        <f ca="1">IF(I509="","",Ayarlar!$B$1)</f>
        <v>46142</v>
      </c>
      <c r="J517" s="42">
        <f ca="1">IF(J509="","",Ayarlar!$B$1)</f>
        <v>46142</v>
      </c>
      <c r="K517" s="42">
        <f ca="1">IF(K509="","",Ayarlar!$B$1)</f>
        <v>46142</v>
      </c>
      <c r="L517" s="42">
        <f ca="1">IF(L509="","",Ayarlar!$B$1)</f>
        <v>46142</v>
      </c>
      <c r="M517" s="42">
        <f ca="1">IF(M509="","",Ayarlar!$B$1)</f>
        <v>46142</v>
      </c>
      <c r="N517" s="43">
        <f ca="1">IF(N509="","",Ayarlar!$B$1)</f>
        <v>46142</v>
      </c>
      <c r="O517" s="42">
        <f ca="1">IF(O509="","",Ayarlar!$B$1)</f>
        <v>46142</v>
      </c>
      <c r="P517" s="42">
        <f ca="1">IF(P509="","",Ayarlar!$B$1)</f>
        <v>46142</v>
      </c>
      <c r="Q517" s="42">
        <f ca="1">IF(Q509="","",Ayarlar!$B$1)</f>
        <v>46142</v>
      </c>
      <c r="R517" s="42">
        <f ca="1">IF(R509="","",Ayarlar!$B$1)</f>
        <v>46142</v>
      </c>
      <c r="S517" s="42">
        <f ca="1">IF(S509="","",Ayarlar!$B$1)</f>
        <v>46142</v>
      </c>
      <c r="T517" s="42">
        <f ca="1">IF(T509="","",Ayarlar!$B$1)</f>
        <v>46142</v>
      </c>
      <c r="U517" s="42">
        <f ca="1">IF(U509="","",Ayarlar!$B$1)</f>
        <v>46142</v>
      </c>
      <c r="V517" s="42">
        <f ca="1">IF(V509="","",Ayarlar!$B$1)</f>
        <v>46142</v>
      </c>
      <c r="W517" s="42">
        <f ca="1">IF(W509="","",Ayarlar!$B$1)</f>
        <v>46142</v>
      </c>
      <c r="X517" s="42">
        <f ca="1">IF(X509="","",Ayarlar!$B$1)</f>
        <v>46142</v>
      </c>
      <c r="Y517" s="42">
        <f ca="1">IF(Y509="","",Ayarlar!$B$1)</f>
        <v>46142</v>
      </c>
      <c r="Z517" s="43">
        <f ca="1">IF(Z509="","",Ayarlar!$B$1)</f>
        <v>46142</v>
      </c>
      <c r="AA517" s="41">
        <f ca="1">IF(AA509="","",Ayarlar!$B$1)</f>
        <v>46142</v>
      </c>
      <c r="AB517" s="42">
        <f ca="1">IF(AB509="","",Ayarlar!$B$1)</f>
        <v>46142</v>
      </c>
      <c r="AC517" s="42">
        <f ca="1">IF(AC509="","",Ayarlar!$B$1)</f>
        <v>46142</v>
      </c>
      <c r="AD517" s="42">
        <f ca="1">IF(AD509="","",Ayarlar!$B$1)</f>
        <v>46142</v>
      </c>
      <c r="AE517" s="42">
        <f ca="1">IF(AE509="","",Ayarlar!$B$1)</f>
        <v>46142</v>
      </c>
      <c r="AF517" s="42">
        <f ca="1">IF(AF509="","",Ayarlar!$B$1)</f>
        <v>46142</v>
      </c>
      <c r="AG517" s="42">
        <f ca="1">IF(AG509="","",Ayarlar!$B$1)</f>
        <v>46142</v>
      </c>
      <c r="AH517" s="42">
        <f ca="1">IF(AH509="","",Ayarlar!$B$1)</f>
        <v>46142</v>
      </c>
      <c r="AI517" s="42">
        <f ca="1">IF(AI509="","",Ayarlar!$B$1)</f>
        <v>46142</v>
      </c>
      <c r="AJ517" s="42">
        <f ca="1">IF(AJ509="","",Ayarlar!$B$1)</f>
        <v>46142</v>
      </c>
      <c r="AK517" s="42">
        <f ca="1">IF(AK509="","",Ayarlar!$B$1)</f>
        <v>46142</v>
      </c>
      <c r="AL517" s="42">
        <f ca="1">IF(AL509="","",Ayarlar!$B$1)</f>
        <v>46142</v>
      </c>
      <c r="AM517" s="51"/>
    </row>
    <row r="518" spans="1:39" ht="15" customHeight="1" x14ac:dyDescent="0.25">
      <c r="A518" s="254"/>
      <c r="B518" s="214"/>
      <c r="C518" s="214"/>
      <c r="D518" s="53" t="s">
        <v>11</v>
      </c>
      <c r="E518" s="41">
        <f t="shared" ref="E518:AL518" si="1012">IF(E509="","",EOMONTH(E509,0))</f>
        <v>45016</v>
      </c>
      <c r="F518" s="42">
        <f t="shared" si="1012"/>
        <v>45046</v>
      </c>
      <c r="G518" s="42">
        <f t="shared" si="1012"/>
        <v>45077</v>
      </c>
      <c r="H518" s="42">
        <f t="shared" si="1012"/>
        <v>45107</v>
      </c>
      <c r="I518" s="42">
        <f t="shared" si="1012"/>
        <v>45138</v>
      </c>
      <c r="J518" s="42">
        <f t="shared" si="1012"/>
        <v>45169</v>
      </c>
      <c r="K518" s="42">
        <f t="shared" si="1012"/>
        <v>45199</v>
      </c>
      <c r="L518" s="42">
        <f t="shared" si="1012"/>
        <v>45230</v>
      </c>
      <c r="M518" s="42">
        <f t="shared" si="1012"/>
        <v>45260</v>
      </c>
      <c r="N518" s="43">
        <f t="shared" si="1012"/>
        <v>45291</v>
      </c>
      <c r="O518" s="42">
        <f t="shared" si="1012"/>
        <v>45322</v>
      </c>
      <c r="P518" s="42">
        <f t="shared" si="1012"/>
        <v>45351</v>
      </c>
      <c r="Q518" s="42">
        <f t="shared" si="1012"/>
        <v>45382</v>
      </c>
      <c r="R518" s="42">
        <f t="shared" si="1012"/>
        <v>45412</v>
      </c>
      <c r="S518" s="42">
        <f t="shared" si="1012"/>
        <v>45443</v>
      </c>
      <c r="T518" s="42">
        <f t="shared" si="1012"/>
        <v>45473</v>
      </c>
      <c r="U518" s="42">
        <f t="shared" si="1012"/>
        <v>45504</v>
      </c>
      <c r="V518" s="42">
        <f t="shared" si="1012"/>
        <v>45535</v>
      </c>
      <c r="W518" s="42">
        <f t="shared" si="1012"/>
        <v>45565</v>
      </c>
      <c r="X518" s="42">
        <f t="shared" si="1012"/>
        <v>45596</v>
      </c>
      <c r="Y518" s="42">
        <f t="shared" si="1012"/>
        <v>45626</v>
      </c>
      <c r="Z518" s="43">
        <f t="shared" si="1012"/>
        <v>45657</v>
      </c>
      <c r="AA518" s="41">
        <f t="shared" si="1012"/>
        <v>45688</v>
      </c>
      <c r="AB518" s="42">
        <f t="shared" si="1012"/>
        <v>45716</v>
      </c>
      <c r="AC518" s="42">
        <f t="shared" si="1012"/>
        <v>45747</v>
      </c>
      <c r="AD518" s="42">
        <f t="shared" si="1012"/>
        <v>45777</v>
      </c>
      <c r="AE518" s="42">
        <f t="shared" si="1012"/>
        <v>45808</v>
      </c>
      <c r="AF518" s="42">
        <f t="shared" si="1012"/>
        <v>45838</v>
      </c>
      <c r="AG518" s="42">
        <f t="shared" si="1012"/>
        <v>45869</v>
      </c>
      <c r="AH518" s="42">
        <f t="shared" si="1012"/>
        <v>45900</v>
      </c>
      <c r="AI518" s="42">
        <f t="shared" si="1012"/>
        <v>45930</v>
      </c>
      <c r="AJ518" s="42">
        <f t="shared" si="1012"/>
        <v>45961</v>
      </c>
      <c r="AK518" s="42">
        <f t="shared" si="1012"/>
        <v>45991</v>
      </c>
      <c r="AL518" s="42">
        <f t="shared" si="1012"/>
        <v>46022</v>
      </c>
      <c r="AM518" s="51"/>
    </row>
    <row r="519" spans="1:39" ht="15" customHeight="1" x14ac:dyDescent="0.25">
      <c r="A519" s="254"/>
      <c r="B519" s="214"/>
      <c r="C519" s="214"/>
      <c r="D519" s="53" t="s">
        <v>12</v>
      </c>
      <c r="E519" s="44">
        <f t="shared" ref="E519:AL519" ca="1" si="1013">IF(E517="","",MAX(0,MIN(E517,DATE(2024,6,1)) - E518))</f>
        <v>428</v>
      </c>
      <c r="F519">
        <f t="shared" ca="1" si="1013"/>
        <v>398</v>
      </c>
      <c r="G519">
        <f t="shared" ca="1" si="1013"/>
        <v>367</v>
      </c>
      <c r="H519">
        <f t="shared" ca="1" si="1013"/>
        <v>337</v>
      </c>
      <c r="I519">
        <f t="shared" ca="1" si="1013"/>
        <v>306</v>
      </c>
      <c r="J519">
        <f t="shared" ca="1" si="1013"/>
        <v>275</v>
      </c>
      <c r="K519">
        <f t="shared" ca="1" si="1013"/>
        <v>245</v>
      </c>
      <c r="L519">
        <f t="shared" ca="1" si="1013"/>
        <v>214</v>
      </c>
      <c r="M519">
        <f t="shared" ca="1" si="1013"/>
        <v>184</v>
      </c>
      <c r="N519" s="45">
        <f t="shared" ca="1" si="1013"/>
        <v>153</v>
      </c>
      <c r="O519">
        <f t="shared" ca="1" si="1013"/>
        <v>122</v>
      </c>
      <c r="P519">
        <f t="shared" ca="1" si="1013"/>
        <v>93</v>
      </c>
      <c r="Q519">
        <f t="shared" ca="1" si="1013"/>
        <v>62</v>
      </c>
      <c r="R519">
        <f t="shared" ca="1" si="1013"/>
        <v>32</v>
      </c>
      <c r="S519">
        <f t="shared" ca="1" si="1013"/>
        <v>1</v>
      </c>
      <c r="T519">
        <f t="shared" ca="1" si="1013"/>
        <v>0</v>
      </c>
      <c r="U519">
        <f t="shared" ca="1" si="1013"/>
        <v>0</v>
      </c>
      <c r="V519">
        <f t="shared" ca="1" si="1013"/>
        <v>0</v>
      </c>
      <c r="W519">
        <f t="shared" ca="1" si="1013"/>
        <v>0</v>
      </c>
      <c r="X519">
        <f t="shared" ca="1" si="1013"/>
        <v>0</v>
      </c>
      <c r="Y519">
        <f t="shared" ca="1" si="1013"/>
        <v>0</v>
      </c>
      <c r="Z519" s="45">
        <f t="shared" ca="1" si="1013"/>
        <v>0</v>
      </c>
      <c r="AA519" s="44">
        <f t="shared" ca="1" si="1013"/>
        <v>0</v>
      </c>
      <c r="AB519">
        <f t="shared" ca="1" si="1013"/>
        <v>0</v>
      </c>
      <c r="AC519">
        <f t="shared" ca="1" si="1013"/>
        <v>0</v>
      </c>
      <c r="AD519">
        <f t="shared" ca="1" si="1013"/>
        <v>0</v>
      </c>
      <c r="AE519">
        <f t="shared" ca="1" si="1013"/>
        <v>0</v>
      </c>
      <c r="AF519">
        <f t="shared" ca="1" si="1013"/>
        <v>0</v>
      </c>
      <c r="AG519">
        <f t="shared" ca="1" si="1013"/>
        <v>0</v>
      </c>
      <c r="AH519">
        <f t="shared" ca="1" si="1013"/>
        <v>0</v>
      </c>
      <c r="AI519">
        <f t="shared" ca="1" si="1013"/>
        <v>0</v>
      </c>
      <c r="AJ519">
        <f t="shared" ca="1" si="1013"/>
        <v>0</v>
      </c>
      <c r="AK519">
        <f t="shared" ca="1" si="1013"/>
        <v>0</v>
      </c>
      <c r="AL519">
        <f t="shared" ca="1" si="1013"/>
        <v>0</v>
      </c>
      <c r="AM519" s="51"/>
    </row>
    <row r="520" spans="1:39" ht="15" customHeight="1" x14ac:dyDescent="0.25">
      <c r="A520" s="254"/>
      <c r="B520" s="214"/>
      <c r="C520" s="214"/>
      <c r="D520" s="53" t="s">
        <v>13</v>
      </c>
      <c r="E520" s="44">
        <f t="shared" ref="E520:AL520" ca="1" si="1014">IF(E517="","",MAX(0,E517 - MAX(E518,DATE(2024,6,1))))</f>
        <v>698</v>
      </c>
      <c r="F520">
        <f t="shared" ca="1" si="1014"/>
        <v>698</v>
      </c>
      <c r="G520">
        <f t="shared" ca="1" si="1014"/>
        <v>698</v>
      </c>
      <c r="H520">
        <f t="shared" ca="1" si="1014"/>
        <v>698</v>
      </c>
      <c r="I520">
        <f t="shared" ca="1" si="1014"/>
        <v>698</v>
      </c>
      <c r="J520">
        <f t="shared" ca="1" si="1014"/>
        <v>698</v>
      </c>
      <c r="K520">
        <f t="shared" ca="1" si="1014"/>
        <v>698</v>
      </c>
      <c r="L520">
        <f t="shared" ca="1" si="1014"/>
        <v>698</v>
      </c>
      <c r="M520">
        <f t="shared" ca="1" si="1014"/>
        <v>698</v>
      </c>
      <c r="N520" s="45">
        <f t="shared" ca="1" si="1014"/>
        <v>698</v>
      </c>
      <c r="O520">
        <f t="shared" ca="1" si="1014"/>
        <v>698</v>
      </c>
      <c r="P520">
        <f t="shared" ca="1" si="1014"/>
        <v>698</v>
      </c>
      <c r="Q520">
        <f t="shared" ca="1" si="1014"/>
        <v>698</v>
      </c>
      <c r="R520">
        <f t="shared" ca="1" si="1014"/>
        <v>698</v>
      </c>
      <c r="S520">
        <f t="shared" ca="1" si="1014"/>
        <v>698</v>
      </c>
      <c r="T520">
        <f t="shared" ca="1" si="1014"/>
        <v>669</v>
      </c>
      <c r="U520">
        <f t="shared" ca="1" si="1014"/>
        <v>638</v>
      </c>
      <c r="V520">
        <f t="shared" ca="1" si="1014"/>
        <v>607</v>
      </c>
      <c r="W520">
        <f t="shared" ca="1" si="1014"/>
        <v>577</v>
      </c>
      <c r="X520">
        <f t="shared" ca="1" si="1014"/>
        <v>546</v>
      </c>
      <c r="Y520">
        <f t="shared" ca="1" si="1014"/>
        <v>516</v>
      </c>
      <c r="Z520" s="45">
        <f t="shared" ca="1" si="1014"/>
        <v>485</v>
      </c>
      <c r="AA520" s="44">
        <f t="shared" ca="1" si="1014"/>
        <v>454</v>
      </c>
      <c r="AB520">
        <f t="shared" ca="1" si="1014"/>
        <v>426</v>
      </c>
      <c r="AC520">
        <f t="shared" ca="1" si="1014"/>
        <v>395</v>
      </c>
      <c r="AD520">
        <f t="shared" ca="1" si="1014"/>
        <v>365</v>
      </c>
      <c r="AE520">
        <f t="shared" ca="1" si="1014"/>
        <v>334</v>
      </c>
      <c r="AF520">
        <f t="shared" ca="1" si="1014"/>
        <v>304</v>
      </c>
      <c r="AG520">
        <f t="shared" ca="1" si="1014"/>
        <v>273</v>
      </c>
      <c r="AH520">
        <f t="shared" ca="1" si="1014"/>
        <v>242</v>
      </c>
      <c r="AI520">
        <f t="shared" ca="1" si="1014"/>
        <v>212</v>
      </c>
      <c r="AJ520">
        <f t="shared" ca="1" si="1014"/>
        <v>181</v>
      </c>
      <c r="AK520">
        <f t="shared" ca="1" si="1014"/>
        <v>151</v>
      </c>
      <c r="AL520">
        <f t="shared" ca="1" si="1014"/>
        <v>120</v>
      </c>
      <c r="AM520" s="51"/>
    </row>
    <row r="521" spans="1:39" ht="15" customHeight="1" x14ac:dyDescent="0.25">
      <c r="A521" s="254"/>
      <c r="B521" s="214"/>
      <c r="C521" s="214"/>
      <c r="D521" s="53" t="s">
        <v>14</v>
      </c>
      <c r="E521" s="46">
        <f t="shared" ref="E521:AL521" ca="1" si="1015">IF(E517="","",0.09*E519/365+0.24*E520/365)</f>
        <v>0.56449315068493144</v>
      </c>
      <c r="F521" s="47">
        <f t="shared" ca="1" si="1015"/>
        <v>0.55709589041095886</v>
      </c>
      <c r="G521" s="47">
        <f t="shared" ca="1" si="1015"/>
        <v>0.54945205479452053</v>
      </c>
      <c r="H521" s="47">
        <f t="shared" ca="1" si="1015"/>
        <v>0.54205479452054794</v>
      </c>
      <c r="I521" s="47">
        <f t="shared" ca="1" si="1015"/>
        <v>0.5344109589041095</v>
      </c>
      <c r="J521" s="47">
        <f t="shared" ca="1" si="1015"/>
        <v>0.52676712328767117</v>
      </c>
      <c r="K521" s="47">
        <f t="shared" ca="1" si="1015"/>
        <v>0.51936986301369858</v>
      </c>
      <c r="L521" s="47">
        <f t="shared" ca="1" si="1015"/>
        <v>0.51172602739726025</v>
      </c>
      <c r="M521" s="47">
        <f t="shared" ca="1" si="1015"/>
        <v>0.50432876712328767</v>
      </c>
      <c r="N521" s="48">
        <f t="shared" ca="1" si="1015"/>
        <v>0.49668493150684928</v>
      </c>
      <c r="O521" s="47">
        <f t="shared" ca="1" si="1015"/>
        <v>0.48904109589041095</v>
      </c>
      <c r="P521" s="47">
        <f t="shared" ca="1" si="1015"/>
        <v>0.48189041095890406</v>
      </c>
      <c r="Q521" s="47">
        <f t="shared" ca="1" si="1015"/>
        <v>0.47424657534246573</v>
      </c>
      <c r="R521" s="47">
        <f t="shared" ca="1" si="1015"/>
        <v>0.46684931506849314</v>
      </c>
      <c r="S521" s="47">
        <f t="shared" ca="1" si="1015"/>
        <v>0.45920547945205475</v>
      </c>
      <c r="T521" s="47">
        <f t="shared" ca="1" si="1015"/>
        <v>0.43989041095890413</v>
      </c>
      <c r="U521" s="47">
        <f t="shared" ca="1" si="1015"/>
        <v>0.41950684931506849</v>
      </c>
      <c r="V521" s="47">
        <f t="shared" ca="1" si="1015"/>
        <v>0.3991232876712329</v>
      </c>
      <c r="W521" s="47">
        <f t="shared" ca="1" si="1015"/>
        <v>0.37939726027397258</v>
      </c>
      <c r="X521" s="47">
        <f t="shared" ca="1" si="1015"/>
        <v>0.35901369863013699</v>
      </c>
      <c r="Y521" s="47">
        <f t="shared" ca="1" si="1015"/>
        <v>0.33928767123287668</v>
      </c>
      <c r="Z521" s="48">
        <f t="shared" ca="1" si="1015"/>
        <v>0.31890410958904108</v>
      </c>
      <c r="AA521" s="46">
        <f t="shared" ca="1" si="1015"/>
        <v>0.29852054794520544</v>
      </c>
      <c r="AB521" s="47">
        <f t="shared" ca="1" si="1015"/>
        <v>0.2801095890410959</v>
      </c>
      <c r="AC521" s="47">
        <f t="shared" ca="1" si="1015"/>
        <v>0.25972602739726025</v>
      </c>
      <c r="AD521" s="47">
        <f t="shared" ca="1" si="1015"/>
        <v>0.24</v>
      </c>
      <c r="AE521" s="47">
        <f t="shared" ca="1" si="1015"/>
        <v>0.21961643835616437</v>
      </c>
      <c r="AF521" s="47">
        <f t="shared" ca="1" si="1015"/>
        <v>0.19989041095890409</v>
      </c>
      <c r="AG521" s="47">
        <f t="shared" ca="1" si="1015"/>
        <v>0.1795068493150685</v>
      </c>
      <c r="AH521" s="47">
        <f t="shared" ca="1" si="1015"/>
        <v>0.15912328767123288</v>
      </c>
      <c r="AI521" s="47">
        <f t="shared" ca="1" si="1015"/>
        <v>0.13939726027397259</v>
      </c>
      <c r="AJ521" s="47">
        <f t="shared" ca="1" si="1015"/>
        <v>0.11901369863013699</v>
      </c>
      <c r="AK521" s="47">
        <f t="shared" ca="1" si="1015"/>
        <v>9.9287671232876712E-2</v>
      </c>
      <c r="AL521" s="47">
        <f t="shared" ca="1" si="1015"/>
        <v>7.8904109589041094E-2</v>
      </c>
      <c r="AM521" s="51"/>
    </row>
    <row r="522" spans="1:39" ht="15" customHeight="1" x14ac:dyDescent="0.25">
      <c r="A522" s="254"/>
      <c r="B522" s="214"/>
      <c r="C522" s="214"/>
      <c r="D522" s="53" t="s">
        <v>21</v>
      </c>
      <c r="E522" s="38">
        <f ca="1">IF(E$516="","",E516*E521)</f>
        <v>0</v>
      </c>
      <c r="F522" s="38">
        <f t="shared" ref="F522:AL522" ca="1" si="1016">IF(F$516="","",F516*F521)</f>
        <v>0</v>
      </c>
      <c r="G522" s="38">
        <f t="shared" ca="1" si="1016"/>
        <v>0</v>
      </c>
      <c r="H522" s="38">
        <f t="shared" ca="1" si="1016"/>
        <v>0</v>
      </c>
      <c r="I522" s="38">
        <f t="shared" ca="1" si="1016"/>
        <v>0</v>
      </c>
      <c r="J522" s="38">
        <f t="shared" ca="1" si="1016"/>
        <v>0</v>
      </c>
      <c r="K522" s="38">
        <f t="shared" ca="1" si="1016"/>
        <v>0</v>
      </c>
      <c r="L522" s="38">
        <f t="shared" ca="1" si="1016"/>
        <v>0</v>
      </c>
      <c r="M522" s="38">
        <f t="shared" ca="1" si="1016"/>
        <v>0</v>
      </c>
      <c r="N522" s="38">
        <f t="shared" ca="1" si="1016"/>
        <v>0</v>
      </c>
      <c r="O522" s="38">
        <f t="shared" ca="1" si="1016"/>
        <v>0</v>
      </c>
      <c r="P522" s="38">
        <f t="shared" ca="1" si="1016"/>
        <v>0</v>
      </c>
      <c r="Q522" s="38">
        <f t="shared" ca="1" si="1016"/>
        <v>0</v>
      </c>
      <c r="R522" s="38">
        <f t="shared" ca="1" si="1016"/>
        <v>0</v>
      </c>
      <c r="S522" s="38">
        <f t="shared" ca="1" si="1016"/>
        <v>0</v>
      </c>
      <c r="T522" s="38">
        <f t="shared" ca="1" si="1016"/>
        <v>0</v>
      </c>
      <c r="U522" s="38">
        <f t="shared" ca="1" si="1016"/>
        <v>0</v>
      </c>
      <c r="V522" s="38">
        <f t="shared" ca="1" si="1016"/>
        <v>0</v>
      </c>
      <c r="W522" s="38">
        <f t="shared" ca="1" si="1016"/>
        <v>0</v>
      </c>
      <c r="X522" s="38">
        <f t="shared" ca="1" si="1016"/>
        <v>0</v>
      </c>
      <c r="Y522" s="38">
        <f t="shared" ca="1" si="1016"/>
        <v>0</v>
      </c>
      <c r="Z522" s="38">
        <f t="shared" ca="1" si="1016"/>
        <v>0</v>
      </c>
      <c r="AA522" s="38">
        <f t="shared" ca="1" si="1016"/>
        <v>0</v>
      </c>
      <c r="AB522" s="38">
        <f t="shared" ca="1" si="1016"/>
        <v>0</v>
      </c>
      <c r="AC522" s="38">
        <f t="shared" ca="1" si="1016"/>
        <v>0</v>
      </c>
      <c r="AD522" s="38">
        <f t="shared" ca="1" si="1016"/>
        <v>0</v>
      </c>
      <c r="AE522" s="38">
        <f t="shared" ca="1" si="1016"/>
        <v>0</v>
      </c>
      <c r="AF522" s="38">
        <f t="shared" ca="1" si="1016"/>
        <v>0</v>
      </c>
      <c r="AG522" s="38">
        <f t="shared" ca="1" si="1016"/>
        <v>0</v>
      </c>
      <c r="AH522" s="38">
        <f t="shared" ca="1" si="1016"/>
        <v>0</v>
      </c>
      <c r="AI522" s="38">
        <f t="shared" ca="1" si="1016"/>
        <v>0</v>
      </c>
      <c r="AJ522" s="38">
        <f t="shared" ca="1" si="1016"/>
        <v>0</v>
      </c>
      <c r="AK522" s="38">
        <f t="shared" ca="1" si="1016"/>
        <v>0</v>
      </c>
      <c r="AL522" s="38">
        <f t="shared" ca="1" si="1016"/>
        <v>0</v>
      </c>
      <c r="AM522" s="51"/>
    </row>
    <row r="523" spans="1:39" ht="15" customHeight="1" x14ac:dyDescent="0.25">
      <c r="A523" s="254"/>
      <c r="B523" s="214"/>
      <c r="C523" s="214"/>
      <c r="D523" s="53" t="s">
        <v>15</v>
      </c>
      <c r="E523" s="38">
        <f ca="1">IF(E512="","",E512+E522)</f>
        <v>0</v>
      </c>
      <c r="F523" s="39">
        <f ca="1">IF(F512="","",F512+F522)</f>
        <v>0</v>
      </c>
      <c r="G523" s="39">
        <f ca="1">IF(G512="","",G512+G522)</f>
        <v>0</v>
      </c>
      <c r="H523" s="39">
        <f t="shared" ref="H523" ca="1" si="1017">IF(H512="","",H512+H522)</f>
        <v>0</v>
      </c>
      <c r="I523" s="39">
        <f t="shared" ref="I523" ca="1" si="1018">IF(I512="","",I512+I522)</f>
        <v>0</v>
      </c>
      <c r="J523" s="39">
        <f t="shared" ref="J523" ca="1" si="1019">IF(J512="","",J512+J522)</f>
        <v>0</v>
      </c>
      <c r="K523" s="39">
        <f t="shared" ref="K523" ca="1" si="1020">IF(K512="","",K512+K522)</f>
        <v>0</v>
      </c>
      <c r="L523" s="39">
        <f t="shared" ref="L523" ca="1" si="1021">IF(L512="","",L512+L522)</f>
        <v>0</v>
      </c>
      <c r="M523" s="39">
        <f t="shared" ref="M523" ca="1" si="1022">IF(M512="","",M512+M522)</f>
        <v>0</v>
      </c>
      <c r="N523" s="40">
        <f t="shared" ref="N523" ca="1" si="1023">IF(N512="","",N512+N522)</f>
        <v>0</v>
      </c>
      <c r="O523" s="39">
        <f t="shared" ref="O523" ca="1" si="1024">IF(O512="","",O512+O522)</f>
        <v>0</v>
      </c>
      <c r="P523" s="39">
        <f t="shared" ref="P523" ca="1" si="1025">IF(P512="","",P512+P522)</f>
        <v>0</v>
      </c>
      <c r="Q523" s="39">
        <f t="shared" ref="Q523" ca="1" si="1026">IF(Q512="","",Q512+Q522)</f>
        <v>0</v>
      </c>
      <c r="R523" s="39">
        <f t="shared" ref="R523" ca="1" si="1027">IF(R512="","",R512+R522)</f>
        <v>0</v>
      </c>
      <c r="S523" s="39">
        <f t="shared" ref="S523" ca="1" si="1028">IF(S512="","",S512+S522)</f>
        <v>0</v>
      </c>
      <c r="T523" s="39">
        <f t="shared" ref="T523" ca="1" si="1029">IF(T512="","",T512+T522)</f>
        <v>0</v>
      </c>
      <c r="U523" s="39">
        <f t="shared" ref="U523" ca="1" si="1030">IF(U512="","",U512+U522)</f>
        <v>0</v>
      </c>
      <c r="V523" s="39">
        <f t="shared" ref="V523" ca="1" si="1031">IF(V512="","",V512+V522)</f>
        <v>0</v>
      </c>
      <c r="W523" s="39">
        <f t="shared" ref="W523" ca="1" si="1032">IF(W512="","",W512+W522)</f>
        <v>0</v>
      </c>
      <c r="X523" s="39">
        <f t="shared" ref="X523" ca="1" si="1033">IF(X512="","",X512+X522)</f>
        <v>0</v>
      </c>
      <c r="Y523" s="39">
        <f t="shared" ref="Y523" ca="1" si="1034">IF(Y512="","",Y512+Y522)</f>
        <v>0</v>
      </c>
      <c r="Z523" s="40">
        <f t="shared" ref="Z523" ca="1" si="1035">IF(Z512="","",Z512+Z522)</f>
        <v>0</v>
      </c>
      <c r="AA523" s="38">
        <f t="shared" ref="AA523" ca="1" si="1036">IF(AA512="","",AA512+AA522)</f>
        <v>0</v>
      </c>
      <c r="AB523" s="39">
        <f t="shared" ref="AB523" ca="1" si="1037">IF(AB512="","",AB512+AB522)</f>
        <v>0</v>
      </c>
      <c r="AC523" s="39">
        <f t="shared" ref="AC523" ca="1" si="1038">IF(AC512="","",AC512+AC522)</f>
        <v>0</v>
      </c>
      <c r="AD523" s="39">
        <f t="shared" ref="AD523" ca="1" si="1039">IF(AD512="","",AD512+AD522)</f>
        <v>0</v>
      </c>
      <c r="AE523" s="39">
        <f t="shared" ref="AE523" ca="1" si="1040">IF(AE512="","",AE512+AE522)</f>
        <v>0</v>
      </c>
      <c r="AF523" s="39">
        <f t="shared" ref="AF523" ca="1" si="1041">IF(AF512="","",AF512+AF522)</f>
        <v>0</v>
      </c>
      <c r="AG523" s="39">
        <f t="shared" ref="AG523" ca="1" si="1042">IF(AG512="","",AG512+AG522)</f>
        <v>0</v>
      </c>
      <c r="AH523" s="39">
        <f t="shared" ref="AH523" ca="1" si="1043">IF(AH512="","",AH512+AH522)</f>
        <v>0</v>
      </c>
      <c r="AI523" s="39">
        <f t="shared" ref="AI523" ca="1" si="1044">IF(AI512="","",AI512+AI522)</f>
        <v>0</v>
      </c>
      <c r="AJ523" s="39">
        <f t="shared" ref="AJ523" ca="1" si="1045">IF(AJ512="","",AJ512+AJ522)</f>
        <v>0</v>
      </c>
      <c r="AK523" s="39">
        <f t="shared" ref="AK523" ca="1" si="1046">IF(AK512="","",AK512+AK522)</f>
        <v>0</v>
      </c>
      <c r="AL523" s="39">
        <f t="shared" ref="AL523" ca="1" si="1047">IF(AL512="","",AL512+AL522)</f>
        <v>0</v>
      </c>
      <c r="AM523" s="51"/>
    </row>
    <row r="524" spans="1:39" ht="15" customHeight="1" x14ac:dyDescent="0.25">
      <c r="A524" s="254"/>
      <c r="B524" s="214"/>
      <c r="C524" s="214"/>
      <c r="D524" s="53" t="s">
        <v>16</v>
      </c>
      <c r="E524" s="44">
        <f t="shared" ref="E524:AL524" ca="1" si="1048">IF(E516="","",E516+E522)</f>
        <v>0</v>
      </c>
      <c r="F524">
        <f t="shared" ca="1" si="1048"/>
        <v>0</v>
      </c>
      <c r="G524">
        <f t="shared" ca="1" si="1048"/>
        <v>0</v>
      </c>
      <c r="H524">
        <f t="shared" ca="1" si="1048"/>
        <v>0</v>
      </c>
      <c r="I524">
        <f t="shared" ca="1" si="1048"/>
        <v>0</v>
      </c>
      <c r="J524">
        <f t="shared" ca="1" si="1048"/>
        <v>0</v>
      </c>
      <c r="K524">
        <f t="shared" ca="1" si="1048"/>
        <v>0</v>
      </c>
      <c r="L524">
        <f t="shared" ca="1" si="1048"/>
        <v>0</v>
      </c>
      <c r="M524">
        <f t="shared" ca="1" si="1048"/>
        <v>0</v>
      </c>
      <c r="N524" s="45">
        <f t="shared" ca="1" si="1048"/>
        <v>0</v>
      </c>
      <c r="O524">
        <f t="shared" ca="1" si="1048"/>
        <v>0</v>
      </c>
      <c r="P524">
        <f t="shared" ca="1" si="1048"/>
        <v>0</v>
      </c>
      <c r="Q524">
        <f t="shared" ca="1" si="1048"/>
        <v>0</v>
      </c>
      <c r="R524">
        <f t="shared" ca="1" si="1048"/>
        <v>0</v>
      </c>
      <c r="S524">
        <f t="shared" ca="1" si="1048"/>
        <v>0</v>
      </c>
      <c r="T524">
        <f t="shared" ca="1" si="1048"/>
        <v>0</v>
      </c>
      <c r="U524">
        <f t="shared" ca="1" si="1048"/>
        <v>0</v>
      </c>
      <c r="V524">
        <f t="shared" ca="1" si="1048"/>
        <v>0</v>
      </c>
      <c r="W524">
        <f t="shared" ca="1" si="1048"/>
        <v>0</v>
      </c>
      <c r="X524">
        <f t="shared" ca="1" si="1048"/>
        <v>0</v>
      </c>
      <c r="Y524">
        <f t="shared" ca="1" si="1048"/>
        <v>0</v>
      </c>
      <c r="Z524" s="45">
        <f t="shared" ca="1" si="1048"/>
        <v>0</v>
      </c>
      <c r="AA524" s="44">
        <f t="shared" ca="1" si="1048"/>
        <v>0</v>
      </c>
      <c r="AB524">
        <f t="shared" ca="1" si="1048"/>
        <v>0</v>
      </c>
      <c r="AC524">
        <f t="shared" ca="1" si="1048"/>
        <v>0</v>
      </c>
      <c r="AD524">
        <f t="shared" ca="1" si="1048"/>
        <v>0</v>
      </c>
      <c r="AE524">
        <f t="shared" ca="1" si="1048"/>
        <v>0</v>
      </c>
      <c r="AF524">
        <f t="shared" ca="1" si="1048"/>
        <v>0</v>
      </c>
      <c r="AG524">
        <f t="shared" ca="1" si="1048"/>
        <v>0</v>
      </c>
      <c r="AH524">
        <f t="shared" ca="1" si="1048"/>
        <v>0</v>
      </c>
      <c r="AI524">
        <f t="shared" ca="1" si="1048"/>
        <v>0</v>
      </c>
      <c r="AJ524">
        <f t="shared" ca="1" si="1048"/>
        <v>0</v>
      </c>
      <c r="AK524">
        <f t="shared" ca="1" si="1048"/>
        <v>0</v>
      </c>
      <c r="AL524">
        <f t="shared" ca="1" si="1048"/>
        <v>0</v>
      </c>
      <c r="AM524" s="51"/>
    </row>
    <row r="525" spans="1:39" ht="15.75" customHeight="1" x14ac:dyDescent="0.25">
      <c r="A525" s="254"/>
      <c r="B525" s="214"/>
      <c r="C525" s="214"/>
      <c r="D525" s="50" t="s">
        <v>8</v>
      </c>
      <c r="E525" s="244">
        <f>SUMIFS(Katsayilar!$C$2:$C$50,Katsayilar!$A$2:$A$50,"&lt;="&amp;DATE(YEAR(E509),MONTH(E509),1),Katsayilar!$B$2:$B$50,"&gt;="&amp;DATE(YEAR(E509),MONTH(E509),1))</f>
        <v>0.43368400000000001</v>
      </c>
      <c r="F525" s="238"/>
      <c r="G525" s="238"/>
      <c r="H525" s="230"/>
      <c r="I525" s="231">
        <f>SUMIFS(Katsayilar!$C$2:$C$50,Katsayilar!$A$2:$A$50,"&lt;="&amp;DATE(YEAR(I509),MONTH(I509),1),Katsayilar!$B$2:$B$50,"&gt;="&amp;DATE(YEAR(I509),MONTH(I509),1))</f>
        <v>0.50979600000000003</v>
      </c>
      <c r="J525" s="238"/>
      <c r="K525" s="238"/>
      <c r="L525" s="238"/>
      <c r="M525" s="238"/>
      <c r="N525" s="239"/>
      <c r="O525" s="244">
        <f>SUMIFS(Katsayilar!$C$2:$C$50,Katsayilar!$A$2:$A$50,"&lt;="&amp;DATE(YEAR(O509),MONTH(O509),1),Katsayilar!$B$2:$B$50,"&gt;="&amp;DATE(YEAR(O509),MONTH(O509),1))</f>
        <v>0.76087099999999996</v>
      </c>
      <c r="P525" s="238"/>
      <c r="Q525" s="238"/>
      <c r="R525" s="238"/>
      <c r="S525" s="238"/>
      <c r="T525" s="230"/>
      <c r="U525" s="231">
        <f>SUMIFS(Katsayilar!$C$2:$C$50,Katsayilar!$A$2:$A$50,"&lt;="&amp;DATE(YEAR(U509),MONTH(U509),1),Katsayilar!$B$2:$B$50,"&gt;="&amp;DATE(YEAR(U509),MONTH(U509),1))</f>
        <v>0.90779600000000005</v>
      </c>
      <c r="V525" s="238"/>
      <c r="W525" s="238"/>
      <c r="X525" s="238"/>
      <c r="Y525" s="238"/>
      <c r="Z525" s="239"/>
      <c r="AA525" s="244">
        <f>SUMIFS(Katsayilar!$C$2:$C$50,Katsayilar!$A$2:$A$50,"&lt;="&amp;DATE(YEAR(AA509),MONTH(AA509),1),Katsayilar!$B$2:$B$50,"&gt;="&amp;DATE(YEAR(AA509),MONTH(AA509),1))</f>
        <v>1.012556</v>
      </c>
      <c r="AB525" s="238"/>
      <c r="AC525" s="238"/>
      <c r="AD525" s="238"/>
      <c r="AE525" s="238"/>
      <c r="AF525" s="230"/>
      <c r="AG525" s="231">
        <f>SUMIFS(Katsayilar!$C$2:$C$50,Katsayilar!$A$2:$A$50,"&lt;="&amp;DATE(YEAR(AG509),MONTH(AG509),1),Katsayilar!$B$2:$B$50,"&gt;="&amp;DATE(YEAR(AG509),MONTH(AG509),1))</f>
        <v>1.1702109999999999</v>
      </c>
      <c r="AH525" s="238"/>
      <c r="AI525" s="238"/>
      <c r="AJ525" s="238"/>
      <c r="AK525" s="238"/>
      <c r="AL525" s="239"/>
      <c r="AM525" s="51"/>
    </row>
    <row r="526" spans="1:39" ht="15.75" customHeight="1" x14ac:dyDescent="0.25">
      <c r="A526" s="254"/>
      <c r="B526" s="214"/>
      <c r="C526" s="214"/>
      <c r="D526" s="50" t="s">
        <v>17</v>
      </c>
      <c r="E526" s="240">
        <f>SUM(E512:H512)</f>
        <v>0</v>
      </c>
      <c r="F526" s="241"/>
      <c r="G526" s="241"/>
      <c r="H526" s="223"/>
      <c r="I526" s="242">
        <f>SUM(I512:N512)</f>
        <v>0</v>
      </c>
      <c r="J526" s="241"/>
      <c r="K526" s="241"/>
      <c r="L526" s="241"/>
      <c r="M526" s="241"/>
      <c r="N526" s="243"/>
      <c r="O526" s="240">
        <f t="shared" ref="O526:O530" si="1049">SUM(O512:T512)</f>
        <v>0</v>
      </c>
      <c r="P526" s="241"/>
      <c r="Q526" s="241"/>
      <c r="R526" s="241"/>
      <c r="S526" s="241"/>
      <c r="T526" s="223"/>
      <c r="U526" s="242">
        <f t="shared" ref="U526:U530" si="1050">SUM(U512:Z512)</f>
        <v>0</v>
      </c>
      <c r="V526" s="241"/>
      <c r="W526" s="241"/>
      <c r="X526" s="241"/>
      <c r="Y526" s="241"/>
      <c r="Z526" s="243"/>
      <c r="AA526" s="240">
        <f t="shared" ref="AA526:AA530" si="1051">SUM(AA512:AF512)</f>
        <v>0</v>
      </c>
      <c r="AB526" s="241"/>
      <c r="AC526" s="241"/>
      <c r="AD526" s="241"/>
      <c r="AE526" s="241"/>
      <c r="AF526" s="223"/>
      <c r="AG526" s="242">
        <f t="shared" ref="AG526:AG530" si="1052">SUM(AG512:AL512)</f>
        <v>0</v>
      </c>
      <c r="AH526" s="241"/>
      <c r="AI526" s="241"/>
      <c r="AJ526" s="241"/>
      <c r="AK526" s="241"/>
      <c r="AL526" s="243"/>
      <c r="AM526" s="49">
        <f>SUM(E526:AL526)</f>
        <v>0</v>
      </c>
    </row>
    <row r="527" spans="1:39" ht="15.75" customHeight="1" x14ac:dyDescent="0.25">
      <c r="A527" s="254"/>
      <c r="B527" s="214"/>
      <c r="C527" s="214"/>
      <c r="D527" s="50" t="s">
        <v>51</v>
      </c>
      <c r="E527" s="240">
        <f>SUM(E513:H513)</f>
        <v>0</v>
      </c>
      <c r="F527" s="241"/>
      <c r="G527" s="241"/>
      <c r="H527" s="223"/>
      <c r="I527" s="242">
        <f t="shared" ref="I527:I530" si="1053">SUM(I513:N513)</f>
        <v>0</v>
      </c>
      <c r="J527" s="241"/>
      <c r="K527" s="241"/>
      <c r="L527" s="241"/>
      <c r="M527" s="241"/>
      <c r="N527" s="243"/>
      <c r="O527" s="240">
        <f t="shared" si="1049"/>
        <v>0</v>
      </c>
      <c r="P527" s="241"/>
      <c r="Q527" s="241"/>
      <c r="R527" s="241"/>
      <c r="S527" s="241"/>
      <c r="T527" s="223"/>
      <c r="U527" s="242">
        <f t="shared" si="1050"/>
        <v>0</v>
      </c>
      <c r="V527" s="241"/>
      <c r="W527" s="241"/>
      <c r="X527" s="241"/>
      <c r="Y527" s="241"/>
      <c r="Z527" s="243"/>
      <c r="AA527" s="240">
        <f t="shared" si="1051"/>
        <v>0</v>
      </c>
      <c r="AB527" s="241"/>
      <c r="AC527" s="241"/>
      <c r="AD527" s="241"/>
      <c r="AE527" s="241"/>
      <c r="AF527" s="223"/>
      <c r="AG527" s="242">
        <f t="shared" si="1052"/>
        <v>0</v>
      </c>
      <c r="AH527" s="241"/>
      <c r="AI527" s="241"/>
      <c r="AJ527" s="241"/>
      <c r="AK527" s="241"/>
      <c r="AL527" s="243"/>
      <c r="AM527" s="49">
        <f t="shared" ref="AM527:AM533" si="1054">SUM(E527:AL527)</f>
        <v>0</v>
      </c>
    </row>
    <row r="528" spans="1:39" ht="15.75" customHeight="1" x14ac:dyDescent="0.25">
      <c r="A528" s="254"/>
      <c r="B528" s="214"/>
      <c r="C528" s="214"/>
      <c r="D528" s="50" t="s">
        <v>18</v>
      </c>
      <c r="E528" s="240">
        <f t="shared" ref="E528:E530" si="1055">SUM(E514:H514)</f>
        <v>0</v>
      </c>
      <c r="F528" s="241"/>
      <c r="G528" s="241"/>
      <c r="H528" s="223"/>
      <c r="I528" s="242">
        <f t="shared" si="1053"/>
        <v>0</v>
      </c>
      <c r="J528" s="241"/>
      <c r="K528" s="241"/>
      <c r="L528" s="241"/>
      <c r="M528" s="241"/>
      <c r="N528" s="243"/>
      <c r="O528" s="240">
        <f t="shared" si="1049"/>
        <v>0</v>
      </c>
      <c r="P528" s="241"/>
      <c r="Q528" s="241"/>
      <c r="R528" s="241"/>
      <c r="S528" s="241"/>
      <c r="T528" s="223"/>
      <c r="U528" s="242">
        <f t="shared" si="1050"/>
        <v>0</v>
      </c>
      <c r="V528" s="241"/>
      <c r="W528" s="241"/>
      <c r="X528" s="241"/>
      <c r="Y528" s="241"/>
      <c r="Z528" s="243"/>
      <c r="AA528" s="240">
        <f t="shared" si="1051"/>
        <v>0</v>
      </c>
      <c r="AB528" s="241"/>
      <c r="AC528" s="241"/>
      <c r="AD528" s="241"/>
      <c r="AE528" s="241"/>
      <c r="AF528" s="223"/>
      <c r="AG528" s="242">
        <f t="shared" si="1052"/>
        <v>0</v>
      </c>
      <c r="AH528" s="241"/>
      <c r="AI528" s="241"/>
      <c r="AJ528" s="241"/>
      <c r="AK528" s="241"/>
      <c r="AL528" s="243"/>
      <c r="AM528" s="49">
        <f t="shared" si="1054"/>
        <v>0</v>
      </c>
    </row>
    <row r="529" spans="1:39" ht="15.75" customHeight="1" x14ac:dyDescent="0.25">
      <c r="A529" s="254"/>
      <c r="B529" s="214"/>
      <c r="C529" s="214"/>
      <c r="D529" s="50" t="s">
        <v>9</v>
      </c>
      <c r="E529" s="240">
        <f t="shared" si="1055"/>
        <v>0</v>
      </c>
      <c r="F529" s="241"/>
      <c r="G529" s="241"/>
      <c r="H529" s="223"/>
      <c r="I529" s="242">
        <f t="shared" si="1053"/>
        <v>0</v>
      </c>
      <c r="J529" s="241"/>
      <c r="K529" s="241"/>
      <c r="L529" s="241"/>
      <c r="M529" s="241"/>
      <c r="N529" s="243"/>
      <c r="O529" s="240">
        <f t="shared" si="1049"/>
        <v>0</v>
      </c>
      <c r="P529" s="241"/>
      <c r="Q529" s="241"/>
      <c r="R529" s="241"/>
      <c r="S529" s="241"/>
      <c r="T529" s="223"/>
      <c r="U529" s="242">
        <f t="shared" si="1050"/>
        <v>0</v>
      </c>
      <c r="V529" s="241"/>
      <c r="W529" s="241"/>
      <c r="X529" s="241"/>
      <c r="Y529" s="241"/>
      <c r="Z529" s="243"/>
      <c r="AA529" s="240">
        <f t="shared" si="1051"/>
        <v>0</v>
      </c>
      <c r="AB529" s="241"/>
      <c r="AC529" s="241"/>
      <c r="AD529" s="241"/>
      <c r="AE529" s="241"/>
      <c r="AF529" s="223"/>
      <c r="AG529" s="242">
        <f t="shared" si="1052"/>
        <v>0</v>
      </c>
      <c r="AH529" s="241"/>
      <c r="AI529" s="241"/>
      <c r="AJ529" s="241"/>
      <c r="AK529" s="241"/>
      <c r="AL529" s="243"/>
      <c r="AM529" s="49">
        <f t="shared" si="1054"/>
        <v>0</v>
      </c>
    </row>
    <row r="530" spans="1:39" ht="15.75" customHeight="1" x14ac:dyDescent="0.25">
      <c r="A530" s="254"/>
      <c r="B530" s="214"/>
      <c r="C530" s="214"/>
      <c r="D530" s="50" t="s">
        <v>19</v>
      </c>
      <c r="E530" s="240">
        <f t="shared" si="1055"/>
        <v>0</v>
      </c>
      <c r="F530" s="241"/>
      <c r="G530" s="241"/>
      <c r="H530" s="223"/>
      <c r="I530" s="242">
        <f t="shared" si="1053"/>
        <v>0</v>
      </c>
      <c r="J530" s="241"/>
      <c r="K530" s="241"/>
      <c r="L530" s="241"/>
      <c r="M530" s="241"/>
      <c r="N530" s="243"/>
      <c r="O530" s="240">
        <f t="shared" si="1049"/>
        <v>0</v>
      </c>
      <c r="P530" s="241"/>
      <c r="Q530" s="241"/>
      <c r="R530" s="241"/>
      <c r="S530" s="241"/>
      <c r="T530" s="223"/>
      <c r="U530" s="242">
        <f t="shared" si="1050"/>
        <v>0</v>
      </c>
      <c r="V530" s="241"/>
      <c r="W530" s="241"/>
      <c r="X530" s="241"/>
      <c r="Y530" s="241"/>
      <c r="Z530" s="243"/>
      <c r="AA530" s="240">
        <f t="shared" si="1051"/>
        <v>0</v>
      </c>
      <c r="AB530" s="241"/>
      <c r="AC530" s="241"/>
      <c r="AD530" s="241"/>
      <c r="AE530" s="241"/>
      <c r="AF530" s="223"/>
      <c r="AG530" s="242">
        <f t="shared" si="1052"/>
        <v>0</v>
      </c>
      <c r="AH530" s="241"/>
      <c r="AI530" s="241"/>
      <c r="AJ530" s="241"/>
      <c r="AK530" s="241"/>
      <c r="AL530" s="243"/>
      <c r="AM530" s="49">
        <f t="shared" si="1054"/>
        <v>0</v>
      </c>
    </row>
    <row r="531" spans="1:39" ht="15.75" customHeight="1" x14ac:dyDescent="0.25">
      <c r="A531" s="254"/>
      <c r="B531" s="214"/>
      <c r="C531" s="214"/>
      <c r="D531" s="50" t="s">
        <v>21</v>
      </c>
      <c r="E531" s="240">
        <f ca="1">SUM(E522:H522)</f>
        <v>0</v>
      </c>
      <c r="F531" s="241"/>
      <c r="G531" s="241"/>
      <c r="H531" s="223"/>
      <c r="I531" s="242">
        <f ca="1">SUM(I522:N522)</f>
        <v>0</v>
      </c>
      <c r="J531" s="241"/>
      <c r="K531" s="241"/>
      <c r="L531" s="241"/>
      <c r="M531" s="241"/>
      <c r="N531" s="243"/>
      <c r="O531" s="240">
        <f ca="1">SUM(O522:T522)</f>
        <v>0</v>
      </c>
      <c r="P531" s="241"/>
      <c r="Q531" s="241"/>
      <c r="R531" s="241"/>
      <c r="S531" s="241"/>
      <c r="T531" s="223"/>
      <c r="U531" s="242">
        <f ca="1">SUM(U522:Z522)</f>
        <v>0</v>
      </c>
      <c r="V531" s="241"/>
      <c r="W531" s="241"/>
      <c r="X531" s="241"/>
      <c r="Y531" s="241"/>
      <c r="Z531" s="243"/>
      <c r="AA531" s="240">
        <f ca="1">SUM(AA522:AF522)</f>
        <v>0</v>
      </c>
      <c r="AB531" s="241"/>
      <c r="AC531" s="241"/>
      <c r="AD531" s="241"/>
      <c r="AE531" s="241"/>
      <c r="AF531" s="223"/>
      <c r="AG531" s="242">
        <f ca="1">SUM(AG522:AL522)</f>
        <v>0</v>
      </c>
      <c r="AH531" s="241"/>
      <c r="AI531" s="241"/>
      <c r="AJ531" s="241"/>
      <c r="AK531" s="241"/>
      <c r="AL531" s="243"/>
      <c r="AM531" s="49">
        <f t="shared" ca="1" si="1054"/>
        <v>0</v>
      </c>
    </row>
    <row r="532" spans="1:39" ht="15.75" customHeight="1" x14ac:dyDescent="0.25">
      <c r="A532" s="254"/>
      <c r="B532" s="214"/>
      <c r="C532" s="214"/>
      <c r="D532" s="50" t="s">
        <v>15</v>
      </c>
      <c r="E532" s="240">
        <f t="shared" ref="E532:E533" ca="1" si="1056">SUM(E523:H523)</f>
        <v>0</v>
      </c>
      <c r="F532" s="241"/>
      <c r="G532" s="241"/>
      <c r="H532" s="223"/>
      <c r="I532" s="242">
        <f t="shared" ref="I532:I533" ca="1" si="1057">SUM(I523:N523)</f>
        <v>0</v>
      </c>
      <c r="J532" s="241"/>
      <c r="K532" s="241"/>
      <c r="L532" s="241"/>
      <c r="M532" s="241"/>
      <c r="N532" s="243"/>
      <c r="O532" s="240">
        <f t="shared" ref="O532:O533" ca="1" si="1058">SUM(O523:T523)</f>
        <v>0</v>
      </c>
      <c r="P532" s="241"/>
      <c r="Q532" s="241"/>
      <c r="R532" s="241"/>
      <c r="S532" s="241"/>
      <c r="T532" s="223"/>
      <c r="U532" s="242">
        <f t="shared" ref="U532:U533" ca="1" si="1059">SUM(U523:Z523)</f>
        <v>0</v>
      </c>
      <c r="V532" s="241"/>
      <c r="W532" s="241"/>
      <c r="X532" s="241"/>
      <c r="Y532" s="241"/>
      <c r="Z532" s="243"/>
      <c r="AA532" s="240">
        <f t="shared" ref="AA532:AA533" ca="1" si="1060">SUM(AA523:AF523)</f>
        <v>0</v>
      </c>
      <c r="AB532" s="241"/>
      <c r="AC532" s="241"/>
      <c r="AD532" s="241"/>
      <c r="AE532" s="241"/>
      <c r="AF532" s="223"/>
      <c r="AG532" s="242">
        <f t="shared" ref="AG532:AG533" ca="1" si="1061">SUM(AG523:AL523)</f>
        <v>0</v>
      </c>
      <c r="AH532" s="241"/>
      <c r="AI532" s="241"/>
      <c r="AJ532" s="241"/>
      <c r="AK532" s="241"/>
      <c r="AL532" s="243"/>
      <c r="AM532" s="49">
        <f t="shared" ca="1" si="1054"/>
        <v>0</v>
      </c>
    </row>
    <row r="533" spans="1:39" ht="15.75" customHeight="1" thickBot="1" x14ac:dyDescent="0.3">
      <c r="A533" s="255"/>
      <c r="B533" s="215"/>
      <c r="C533" s="215"/>
      <c r="D533" s="54" t="s">
        <v>16</v>
      </c>
      <c r="E533" s="245">
        <f t="shared" ca="1" si="1056"/>
        <v>0</v>
      </c>
      <c r="F533" s="246"/>
      <c r="G533" s="246"/>
      <c r="H533" s="232"/>
      <c r="I533" s="247">
        <f t="shared" ca="1" si="1057"/>
        <v>0</v>
      </c>
      <c r="J533" s="246"/>
      <c r="K533" s="246"/>
      <c r="L533" s="246"/>
      <c r="M533" s="246"/>
      <c r="N533" s="248"/>
      <c r="O533" s="245">
        <f t="shared" ca="1" si="1058"/>
        <v>0</v>
      </c>
      <c r="P533" s="246"/>
      <c r="Q533" s="246"/>
      <c r="R533" s="246"/>
      <c r="S533" s="246"/>
      <c r="T533" s="232"/>
      <c r="U533" s="247">
        <f t="shared" ca="1" si="1059"/>
        <v>0</v>
      </c>
      <c r="V533" s="246"/>
      <c r="W533" s="246"/>
      <c r="X533" s="246"/>
      <c r="Y533" s="246"/>
      <c r="Z533" s="248"/>
      <c r="AA533" s="245">
        <f t="shared" ca="1" si="1060"/>
        <v>0</v>
      </c>
      <c r="AB533" s="246"/>
      <c r="AC533" s="246"/>
      <c r="AD533" s="246"/>
      <c r="AE533" s="246"/>
      <c r="AF533" s="232"/>
      <c r="AG533" s="247">
        <f t="shared" ca="1" si="1061"/>
        <v>0</v>
      </c>
      <c r="AH533" s="246"/>
      <c r="AI533" s="246"/>
      <c r="AJ533" s="246"/>
      <c r="AK533" s="246"/>
      <c r="AL533" s="248"/>
      <c r="AM533" s="55">
        <f t="shared" ca="1" si="1054"/>
        <v>0</v>
      </c>
    </row>
    <row r="534" spans="1:39" ht="4.5" customHeight="1" x14ac:dyDescent="0.25">
      <c r="A534" s="253">
        <v>22</v>
      </c>
      <c r="B534" s="213">
        <f>'VERİ GİRİŞİ'!B33</f>
        <v>0</v>
      </c>
      <c r="C534" s="213">
        <f>'VERİ GİRİŞİ'!C33</f>
        <v>0</v>
      </c>
      <c r="D534" s="61" t="s">
        <v>50</v>
      </c>
      <c r="E534" s="62">
        <v>45016</v>
      </c>
      <c r="F534" s="63">
        <v>45044</v>
      </c>
      <c r="G534" s="63">
        <v>45047</v>
      </c>
      <c r="H534" s="63">
        <v>45078</v>
      </c>
      <c r="I534" s="63">
        <v>45108</v>
      </c>
      <c r="J534" s="63">
        <v>45139</v>
      </c>
      <c r="K534" s="63">
        <v>45170</v>
      </c>
      <c r="L534" s="63">
        <v>45200</v>
      </c>
      <c r="M534" s="63">
        <v>45231</v>
      </c>
      <c r="N534" s="64">
        <v>45261</v>
      </c>
      <c r="O534" s="65">
        <v>45292</v>
      </c>
      <c r="P534" s="63">
        <v>45323</v>
      </c>
      <c r="Q534" s="63">
        <v>45352</v>
      </c>
      <c r="R534" s="63">
        <v>45383</v>
      </c>
      <c r="S534" s="63">
        <v>45413</v>
      </c>
      <c r="T534" s="63">
        <v>45444</v>
      </c>
      <c r="U534" s="63">
        <v>45474</v>
      </c>
      <c r="V534" s="63">
        <v>45505</v>
      </c>
      <c r="W534" s="63">
        <v>45536</v>
      </c>
      <c r="X534" s="63">
        <v>45566</v>
      </c>
      <c r="Y534" s="63">
        <v>45597</v>
      </c>
      <c r="Z534" s="64">
        <v>45627</v>
      </c>
      <c r="AA534" s="62">
        <v>45658</v>
      </c>
      <c r="AB534" s="63">
        <v>45689</v>
      </c>
      <c r="AC534" s="63">
        <v>45717</v>
      </c>
      <c r="AD534" s="63">
        <v>45748</v>
      </c>
      <c r="AE534" s="63">
        <v>45778</v>
      </c>
      <c r="AF534" s="63">
        <v>45809</v>
      </c>
      <c r="AG534" s="63">
        <v>45839</v>
      </c>
      <c r="AH534" s="63">
        <v>45870</v>
      </c>
      <c r="AI534" s="63">
        <v>45901</v>
      </c>
      <c r="AJ534" s="63">
        <v>45931</v>
      </c>
      <c r="AK534" s="63">
        <v>45962</v>
      </c>
      <c r="AL534" s="66">
        <v>45992</v>
      </c>
      <c r="AM534" s="67"/>
    </row>
    <row r="535" spans="1:39" x14ac:dyDescent="0.25">
      <c r="A535" s="254"/>
      <c r="B535" s="214"/>
      <c r="C535" s="214"/>
      <c r="D535" s="50" t="s">
        <v>20</v>
      </c>
      <c r="E535" s="79">
        <f>'VERİ GİRİŞİ'!E33</f>
        <v>0</v>
      </c>
      <c r="F535" s="79">
        <f>'VERİ GİRİŞİ'!F33</f>
        <v>0</v>
      </c>
      <c r="G535" s="79">
        <f>'VERİ GİRİŞİ'!G33</f>
        <v>0</v>
      </c>
      <c r="H535" s="79">
        <f>'VERİ GİRİŞİ'!H33</f>
        <v>0</v>
      </c>
      <c r="I535" s="79">
        <f>'VERİ GİRİŞİ'!I33</f>
        <v>0</v>
      </c>
      <c r="J535" s="79">
        <f>'VERİ GİRİŞİ'!J33</f>
        <v>0</v>
      </c>
      <c r="K535" s="79">
        <f>'VERİ GİRİŞİ'!K33</f>
        <v>0</v>
      </c>
      <c r="L535" s="79">
        <f>'VERİ GİRİŞİ'!L33</f>
        <v>0</v>
      </c>
      <c r="M535" s="79">
        <f>'VERİ GİRİŞİ'!M33</f>
        <v>0</v>
      </c>
      <c r="N535" s="79">
        <f>'VERİ GİRİŞİ'!N33</f>
        <v>0</v>
      </c>
      <c r="O535" s="79">
        <f>'VERİ GİRİŞİ'!O33</f>
        <v>0</v>
      </c>
      <c r="P535" s="79">
        <f>'VERİ GİRİŞİ'!P33</f>
        <v>0</v>
      </c>
      <c r="Q535" s="79">
        <f>'VERİ GİRİŞİ'!Q33</f>
        <v>0</v>
      </c>
      <c r="R535" s="79">
        <f>'VERİ GİRİŞİ'!R33</f>
        <v>0</v>
      </c>
      <c r="S535" s="79">
        <f>'VERİ GİRİŞİ'!S33</f>
        <v>0</v>
      </c>
      <c r="T535" s="79">
        <f>'VERİ GİRİŞİ'!T33</f>
        <v>0</v>
      </c>
      <c r="U535" s="79">
        <f>'VERİ GİRİŞİ'!U33</f>
        <v>0</v>
      </c>
      <c r="V535" s="79">
        <f>'VERİ GİRİŞİ'!V33</f>
        <v>0</v>
      </c>
      <c r="W535" s="79">
        <f>'VERİ GİRİŞİ'!W33</f>
        <v>0</v>
      </c>
      <c r="X535" s="79">
        <f>'VERİ GİRİŞİ'!X33</f>
        <v>0</v>
      </c>
      <c r="Y535" s="79">
        <f>'VERİ GİRİŞİ'!Y33</f>
        <v>0</v>
      </c>
      <c r="Z535" s="79">
        <f>'VERİ GİRİŞİ'!Z33</f>
        <v>0</v>
      </c>
      <c r="AA535" s="79">
        <f>'VERİ GİRİŞİ'!AA33</f>
        <v>0</v>
      </c>
      <c r="AB535" s="79">
        <f>'VERİ GİRİŞİ'!AB33</f>
        <v>0</v>
      </c>
      <c r="AC535" s="79">
        <f>'VERİ GİRİŞİ'!AC33</f>
        <v>0</v>
      </c>
      <c r="AD535" s="79">
        <f>'VERİ GİRİŞİ'!AD33</f>
        <v>0</v>
      </c>
      <c r="AE535" s="79">
        <f>'VERİ GİRİŞİ'!AE33</f>
        <v>0</v>
      </c>
      <c r="AF535" s="79">
        <f>'VERİ GİRİŞİ'!AF33</f>
        <v>0</v>
      </c>
      <c r="AG535" s="79">
        <f>'VERİ GİRİŞİ'!AG33</f>
        <v>0</v>
      </c>
      <c r="AH535" s="79">
        <f>'VERİ GİRİŞİ'!AH33</f>
        <v>0</v>
      </c>
      <c r="AI535" s="79">
        <f>'VERİ GİRİŞİ'!AI33</f>
        <v>0</v>
      </c>
      <c r="AJ535" s="79">
        <f>'VERİ GİRİŞİ'!AJ33</f>
        <v>0</v>
      </c>
      <c r="AK535" s="79">
        <f>'VERİ GİRİŞİ'!AK33</f>
        <v>0</v>
      </c>
      <c r="AL535" s="79">
        <f>'VERİ GİRİŞİ'!AL33</f>
        <v>0</v>
      </c>
      <c r="AM535" s="52"/>
    </row>
    <row r="536" spans="1:39" ht="15" customHeight="1" x14ac:dyDescent="0.25">
      <c r="A536" s="254"/>
      <c r="B536" s="214"/>
      <c r="C536" s="214"/>
      <c r="D536" s="53" t="s">
        <v>8</v>
      </c>
      <c r="E536" s="35">
        <f>SUMIFS(Katsayilar!$C$2:$C$50,Katsayilar!$A$2:$A$50,"&lt;="&amp;DATE(YEAR(E534),MONTH(E534),1),Katsayilar!$B$2:$B$50,"&gt;="&amp;DATE(YEAR(E534),MONTH(E534),1))</f>
        <v>0.43368400000000001</v>
      </c>
      <c r="F536" s="36">
        <f>SUMIFS(Katsayilar!$C$2:$C$50,Katsayilar!$A$2:$A$50,"&lt;="&amp;DATE(YEAR(F534),MONTH(F534),1),Katsayilar!$B$2:$B$50,"&gt;="&amp;DATE(YEAR(F534),MONTH(F534),1))</f>
        <v>0.43368400000000001</v>
      </c>
      <c r="G536" s="36">
        <f>SUMIFS(Katsayilar!$C$2:$C$50,Katsayilar!$A$2:$A$50,"&lt;="&amp;DATE(YEAR(G534),MONTH(G534),1),Katsayilar!$B$2:$B$50,"&gt;="&amp;DATE(YEAR(G534),MONTH(G534),1))</f>
        <v>0.43368400000000001</v>
      </c>
      <c r="H536" s="36">
        <f>SUMIFS(Katsayilar!$C$2:$C$50,Katsayilar!$A$2:$A$50,"&lt;="&amp;DATE(YEAR(H534),MONTH(H534),1),Katsayilar!$B$2:$B$50,"&gt;="&amp;DATE(YEAR(H534),MONTH(H534),1))</f>
        <v>0.43368400000000001</v>
      </c>
      <c r="I536" s="36">
        <f>SUMIFS(Katsayilar!$C$2:$C$50,Katsayilar!$A$2:$A$50,"&lt;="&amp;DATE(YEAR(I534),MONTH(I534),1),Katsayilar!$B$2:$B$50,"&gt;="&amp;DATE(YEAR(I534),MONTH(I534),1))</f>
        <v>0.50979600000000003</v>
      </c>
      <c r="J536" s="36">
        <f>SUMIFS(Katsayilar!$C$2:$C$50,Katsayilar!$A$2:$A$50,"&lt;="&amp;DATE(YEAR(J534),MONTH(J534),1),Katsayilar!$B$2:$B$50,"&gt;="&amp;DATE(YEAR(J534),MONTH(J534),1))</f>
        <v>0.50979600000000003</v>
      </c>
      <c r="K536" s="36">
        <f>SUMIFS(Katsayilar!$C$2:$C$50,Katsayilar!$A$2:$A$50,"&lt;="&amp;DATE(YEAR(K534),MONTH(K534),1),Katsayilar!$B$2:$B$50,"&gt;="&amp;DATE(YEAR(K534),MONTH(K534),1))</f>
        <v>0.50979600000000003</v>
      </c>
      <c r="L536" s="36">
        <f>SUMIFS(Katsayilar!$C$2:$C$50,Katsayilar!$A$2:$A$50,"&lt;="&amp;DATE(YEAR(L534),MONTH(L534),1),Katsayilar!$B$2:$B$50,"&gt;="&amp;DATE(YEAR(L534),MONTH(L534),1))</f>
        <v>0.50979600000000003</v>
      </c>
      <c r="M536" s="36">
        <f>SUMIFS(Katsayilar!$C$2:$C$50,Katsayilar!$A$2:$A$50,"&lt;="&amp;DATE(YEAR(M534),MONTH(M534),1),Katsayilar!$B$2:$B$50,"&gt;="&amp;DATE(YEAR(M534),MONTH(M534),1))</f>
        <v>0.50979600000000003</v>
      </c>
      <c r="N536" s="37">
        <f>SUMIFS(Katsayilar!$C$2:$C$50,Katsayilar!$A$2:$A$50,"&lt;="&amp;DATE(YEAR(N534),MONTH(N534),1),Katsayilar!$B$2:$B$50,"&gt;="&amp;DATE(YEAR(N534),MONTH(N534),1))</f>
        <v>0.50979600000000003</v>
      </c>
      <c r="O536" s="36">
        <f>SUMIFS(Katsayilar!$C$2:$C$50,Katsayilar!$A$2:$A$50,"&lt;="&amp;DATE(YEAR(O534),MONTH(O534),1),Katsayilar!$B$2:$B$50,"&gt;="&amp;DATE(YEAR(O534),MONTH(O534),1))</f>
        <v>0.76087099999999996</v>
      </c>
      <c r="P536" s="36">
        <f>SUMIFS(Katsayilar!$C$2:$C$50,Katsayilar!$A$2:$A$50,"&lt;="&amp;DATE(YEAR(P534),MONTH(P534),1),Katsayilar!$B$2:$B$50,"&gt;="&amp;DATE(YEAR(P534),MONTH(P534),1))</f>
        <v>0.76087099999999996</v>
      </c>
      <c r="Q536" s="36">
        <f>SUMIFS(Katsayilar!$C$2:$C$50,Katsayilar!$A$2:$A$50,"&lt;="&amp;DATE(YEAR(Q534),MONTH(Q534),1),Katsayilar!$B$2:$B$50,"&gt;="&amp;DATE(YEAR(Q534),MONTH(Q534),1))</f>
        <v>0.76087099999999996</v>
      </c>
      <c r="R536" s="36">
        <f>SUMIFS(Katsayilar!$C$2:$C$50,Katsayilar!$A$2:$A$50,"&lt;="&amp;DATE(YEAR(R534),MONTH(R534),1),Katsayilar!$B$2:$B$50,"&gt;="&amp;DATE(YEAR(R534),MONTH(R534),1))</f>
        <v>0.76087099999999996</v>
      </c>
      <c r="S536" s="36">
        <f>SUMIFS(Katsayilar!$C$2:$C$50,Katsayilar!$A$2:$A$50,"&lt;="&amp;DATE(YEAR(S534),MONTH(S534),1),Katsayilar!$B$2:$B$50,"&gt;="&amp;DATE(YEAR(S534),MONTH(S534),1))</f>
        <v>0.76087099999999996</v>
      </c>
      <c r="T536" s="36">
        <f>SUMIFS(Katsayilar!$C$2:$C$50,Katsayilar!$A$2:$A$50,"&lt;="&amp;DATE(YEAR(T534),MONTH(T534),1),Katsayilar!$B$2:$B$50,"&gt;="&amp;DATE(YEAR(T534),MONTH(T534),1))</f>
        <v>0.76087099999999996</v>
      </c>
      <c r="U536" s="36">
        <f>SUMIFS(Katsayilar!$C$2:$C$50,Katsayilar!$A$2:$A$50,"&lt;="&amp;DATE(YEAR(U534),MONTH(U534),1),Katsayilar!$B$2:$B$50,"&gt;="&amp;DATE(YEAR(U534),MONTH(U534),1))</f>
        <v>0.90779600000000005</v>
      </c>
      <c r="V536" s="36">
        <f>SUMIFS(Katsayilar!$C$2:$C$50,Katsayilar!$A$2:$A$50,"&lt;="&amp;DATE(YEAR(V534),MONTH(V534),1),Katsayilar!$B$2:$B$50,"&gt;="&amp;DATE(YEAR(V534),MONTH(V534),1))</f>
        <v>0.90779600000000005</v>
      </c>
      <c r="W536" s="36">
        <f>SUMIFS(Katsayilar!$C$2:$C$50,Katsayilar!$A$2:$A$50,"&lt;="&amp;DATE(YEAR(W534),MONTH(W534),1),Katsayilar!$B$2:$B$50,"&gt;="&amp;DATE(YEAR(W534),MONTH(W534),1))</f>
        <v>0.90779600000000005</v>
      </c>
      <c r="X536" s="36">
        <f>SUMIFS(Katsayilar!$C$2:$C$50,Katsayilar!$A$2:$A$50,"&lt;="&amp;DATE(YEAR(X534),MONTH(X534),1),Katsayilar!$B$2:$B$50,"&gt;="&amp;DATE(YEAR(X534),MONTH(X534),1))</f>
        <v>0.90779600000000005</v>
      </c>
      <c r="Y536" s="36">
        <f>SUMIFS(Katsayilar!$C$2:$C$50,Katsayilar!$A$2:$A$50,"&lt;="&amp;DATE(YEAR(Y534),MONTH(Y534),1),Katsayilar!$B$2:$B$50,"&gt;="&amp;DATE(YEAR(Y534),MONTH(Y534),1))</f>
        <v>0.90779600000000005</v>
      </c>
      <c r="Z536" s="37">
        <f>SUMIFS(Katsayilar!$C$2:$C$50,Katsayilar!$A$2:$A$50,"&lt;="&amp;DATE(YEAR(Z534),MONTH(Z534),1),Katsayilar!$B$2:$B$50,"&gt;="&amp;DATE(YEAR(Z534),MONTH(Z534),1))</f>
        <v>0.90779600000000005</v>
      </c>
      <c r="AA536" s="35">
        <f>SUMIFS(Katsayilar!$C$2:$C$50,Katsayilar!$A$2:$A$50,"&lt;="&amp;DATE(YEAR(AA534),MONTH(AA534),1),Katsayilar!$B$2:$B$50,"&gt;="&amp;DATE(YEAR(AA534),MONTH(AA534),1))</f>
        <v>1.012556</v>
      </c>
      <c r="AB536" s="36">
        <f>SUMIFS(Katsayilar!$C$2:$C$50,Katsayilar!$A$2:$A$50,"&lt;="&amp;DATE(YEAR(AB534),MONTH(AB534),1),Katsayilar!$B$2:$B$50,"&gt;="&amp;DATE(YEAR(AB534),MONTH(AB534),1))</f>
        <v>1.012556</v>
      </c>
      <c r="AC536" s="36">
        <f>SUMIFS(Katsayilar!$C$2:$C$50,Katsayilar!$A$2:$A$50,"&lt;="&amp;DATE(YEAR(AC534),MONTH(AC534),1),Katsayilar!$B$2:$B$50,"&gt;="&amp;DATE(YEAR(AC534),MONTH(AC534),1))</f>
        <v>1.012556</v>
      </c>
      <c r="AD536" s="36">
        <f>SUMIFS(Katsayilar!$C$2:$C$50,Katsayilar!$A$2:$A$50,"&lt;="&amp;DATE(YEAR(AD534),MONTH(AD534),1),Katsayilar!$B$2:$B$50,"&gt;="&amp;DATE(YEAR(AD534),MONTH(AD534),1))</f>
        <v>1.012556</v>
      </c>
      <c r="AE536" s="36">
        <f>SUMIFS(Katsayilar!$C$2:$C$50,Katsayilar!$A$2:$A$50,"&lt;="&amp;DATE(YEAR(AE534),MONTH(AE534),1),Katsayilar!$B$2:$B$50,"&gt;="&amp;DATE(YEAR(AE534),MONTH(AE534),1))</f>
        <v>1.012556</v>
      </c>
      <c r="AF536" s="36">
        <f>SUMIFS(Katsayilar!$C$2:$C$50,Katsayilar!$A$2:$A$50,"&lt;="&amp;DATE(YEAR(AF534),MONTH(AF534),1),Katsayilar!$B$2:$B$50,"&gt;="&amp;DATE(YEAR(AF534),MONTH(AF534),1))</f>
        <v>1.012556</v>
      </c>
      <c r="AG536" s="36">
        <f>SUMIFS(Katsayilar!$C$2:$C$50,Katsayilar!$A$2:$A$50,"&lt;="&amp;DATE(YEAR(AG534),MONTH(AG534),1),Katsayilar!$B$2:$B$50,"&gt;="&amp;DATE(YEAR(AG534),MONTH(AG534),1))</f>
        <v>1.1702109999999999</v>
      </c>
      <c r="AH536" s="36">
        <f>SUMIFS(Katsayilar!$C$2:$C$50,Katsayilar!$A$2:$A$50,"&lt;="&amp;DATE(YEAR(AH534),MONTH(AH534),1),Katsayilar!$B$2:$B$50,"&gt;="&amp;DATE(YEAR(AH534),MONTH(AH534),1))</f>
        <v>1.1702109999999999</v>
      </c>
      <c r="AI536" s="36">
        <f>SUMIFS(Katsayilar!$C$2:$C$50,Katsayilar!$A$2:$A$50,"&lt;="&amp;DATE(YEAR(AI534),MONTH(AI534),1),Katsayilar!$B$2:$B$50,"&gt;="&amp;DATE(YEAR(AI534),MONTH(AI534),1))</f>
        <v>1.1702109999999999</v>
      </c>
      <c r="AJ536" s="36">
        <f>SUMIFS(Katsayilar!$C$2:$C$50,Katsayilar!$A$2:$A$50,"&lt;="&amp;DATE(YEAR(AJ534),MONTH(AJ534),1),Katsayilar!$B$2:$B$50,"&gt;="&amp;DATE(YEAR(AJ534),MONTH(AJ534),1))</f>
        <v>1.1702109999999999</v>
      </c>
      <c r="AK536" s="36">
        <f>SUMIFS(Katsayilar!$C$2:$C$50,Katsayilar!$A$2:$A$50,"&lt;="&amp;DATE(YEAR(AK534),MONTH(AK534),1),Katsayilar!$B$2:$B$50,"&gt;="&amp;DATE(YEAR(AK534),MONTH(AK534),1))</f>
        <v>1.1702109999999999</v>
      </c>
      <c r="AL536" s="36">
        <f>SUMIFS(Katsayilar!$C$2:$C$50,Katsayilar!$A$2:$A$50,"&lt;="&amp;DATE(YEAR(AL534),MONTH(AL534),1),Katsayilar!$B$2:$B$50,"&gt;="&amp;DATE(YEAR(AL534),MONTH(AL534),1))</f>
        <v>1.1702109999999999</v>
      </c>
      <c r="AM536" s="51"/>
    </row>
    <row r="537" spans="1:39" ht="15" customHeight="1" x14ac:dyDescent="0.25">
      <c r="A537" s="254"/>
      <c r="B537" s="214"/>
      <c r="C537" s="214"/>
      <c r="D537" s="53" t="s">
        <v>17</v>
      </c>
      <c r="E537" s="38">
        <f t="shared" ref="E537:AL537" si="1062">IF(OR(E536="",E535=""),"",200*E536*E535)</f>
        <v>0</v>
      </c>
      <c r="F537" s="39">
        <f t="shared" si="1062"/>
        <v>0</v>
      </c>
      <c r="G537" s="39">
        <f t="shared" si="1062"/>
        <v>0</v>
      </c>
      <c r="H537" s="39">
        <f t="shared" si="1062"/>
        <v>0</v>
      </c>
      <c r="I537" s="39">
        <f t="shared" si="1062"/>
        <v>0</v>
      </c>
      <c r="J537" s="39">
        <f t="shared" si="1062"/>
        <v>0</v>
      </c>
      <c r="K537" s="39">
        <f t="shared" si="1062"/>
        <v>0</v>
      </c>
      <c r="L537" s="39">
        <f t="shared" si="1062"/>
        <v>0</v>
      </c>
      <c r="M537" s="39">
        <f t="shared" si="1062"/>
        <v>0</v>
      </c>
      <c r="N537" s="40">
        <f t="shared" si="1062"/>
        <v>0</v>
      </c>
      <c r="O537" s="39">
        <f t="shared" si="1062"/>
        <v>0</v>
      </c>
      <c r="P537" s="39">
        <f t="shared" si="1062"/>
        <v>0</v>
      </c>
      <c r="Q537" s="39">
        <f t="shared" si="1062"/>
        <v>0</v>
      </c>
      <c r="R537" s="39">
        <f t="shared" si="1062"/>
        <v>0</v>
      </c>
      <c r="S537" s="39">
        <f t="shared" si="1062"/>
        <v>0</v>
      </c>
      <c r="T537" s="39">
        <f t="shared" si="1062"/>
        <v>0</v>
      </c>
      <c r="U537" s="39">
        <f t="shared" si="1062"/>
        <v>0</v>
      </c>
      <c r="V537" s="39">
        <f t="shared" si="1062"/>
        <v>0</v>
      </c>
      <c r="W537" s="39">
        <f t="shared" si="1062"/>
        <v>0</v>
      </c>
      <c r="X537" s="39">
        <f t="shared" si="1062"/>
        <v>0</v>
      </c>
      <c r="Y537" s="39">
        <f t="shared" si="1062"/>
        <v>0</v>
      </c>
      <c r="Z537" s="40">
        <f t="shared" si="1062"/>
        <v>0</v>
      </c>
      <c r="AA537" s="38">
        <f t="shared" si="1062"/>
        <v>0</v>
      </c>
      <c r="AB537" s="39">
        <f t="shared" si="1062"/>
        <v>0</v>
      </c>
      <c r="AC537" s="39">
        <f t="shared" si="1062"/>
        <v>0</v>
      </c>
      <c r="AD537" s="39">
        <f t="shared" si="1062"/>
        <v>0</v>
      </c>
      <c r="AE537" s="39">
        <f t="shared" si="1062"/>
        <v>0</v>
      </c>
      <c r="AF537" s="39">
        <f t="shared" si="1062"/>
        <v>0</v>
      </c>
      <c r="AG537" s="39">
        <f t="shared" si="1062"/>
        <v>0</v>
      </c>
      <c r="AH537" s="39">
        <f t="shared" si="1062"/>
        <v>0</v>
      </c>
      <c r="AI537" s="39">
        <f t="shared" si="1062"/>
        <v>0</v>
      </c>
      <c r="AJ537" s="39">
        <f t="shared" si="1062"/>
        <v>0</v>
      </c>
      <c r="AK537" s="39">
        <f t="shared" si="1062"/>
        <v>0</v>
      </c>
      <c r="AL537" s="39">
        <f t="shared" si="1062"/>
        <v>0</v>
      </c>
      <c r="AM537" s="51"/>
    </row>
    <row r="538" spans="1:39" ht="15" customHeight="1" x14ac:dyDescent="0.25">
      <c r="A538" s="254"/>
      <c r="B538" s="214"/>
      <c r="C538" s="214"/>
      <c r="D538" s="53" t="s">
        <v>51</v>
      </c>
      <c r="E538" s="38">
        <f>IF(E537="","",E537*Ayarlar!$B$4)</f>
        <v>0</v>
      </c>
      <c r="F538" s="39">
        <f>IF(F537="","",F537*Ayarlar!$B$4)</f>
        <v>0</v>
      </c>
      <c r="G538" s="39">
        <f>IF(G537="","",G537*Ayarlar!$B$4)</f>
        <v>0</v>
      </c>
      <c r="H538" s="39">
        <f>IF(H537="","",H537*Ayarlar!$B$4)</f>
        <v>0</v>
      </c>
      <c r="I538" s="39">
        <f>IF(I537="","",I537*Ayarlar!$B$4)</f>
        <v>0</v>
      </c>
      <c r="J538" s="39">
        <f>IF(J537="","",J537*Ayarlar!$B$4)</f>
        <v>0</v>
      </c>
      <c r="K538" s="39">
        <f>IF(K537="","",K537*Ayarlar!$B$4)</f>
        <v>0</v>
      </c>
      <c r="L538" s="39">
        <f>IF(L537="","",L537*Ayarlar!$B$4)</f>
        <v>0</v>
      </c>
      <c r="M538" s="39">
        <f>IF(M537="","",M537*Ayarlar!$B$4)</f>
        <v>0</v>
      </c>
      <c r="N538" s="40">
        <f>IF(N537="","",N537*Ayarlar!$B$4)</f>
        <v>0</v>
      </c>
      <c r="O538" s="39">
        <f>IF(O537="","",O537*Ayarlar!$B$4)</f>
        <v>0</v>
      </c>
      <c r="P538" s="39">
        <f>IF(P537="","",P537*Ayarlar!$B$4)</f>
        <v>0</v>
      </c>
      <c r="Q538" s="39">
        <f>IF(Q537="","",Q537*Ayarlar!$B$4)</f>
        <v>0</v>
      </c>
      <c r="R538" s="39">
        <f>IF(R537="","",R537*Ayarlar!$B$4)</f>
        <v>0</v>
      </c>
      <c r="S538" s="39">
        <f>IF(S537="","",S537*Ayarlar!$B$4)</f>
        <v>0</v>
      </c>
      <c r="T538" s="39">
        <f>IF(T537="","",T537*Ayarlar!$B$4)</f>
        <v>0</v>
      </c>
      <c r="U538" s="39">
        <f>IF(U537="","",U537*Ayarlar!$B$4)</f>
        <v>0</v>
      </c>
      <c r="V538" s="39">
        <f>IF(V537="","",V537*Ayarlar!$B$4)</f>
        <v>0</v>
      </c>
      <c r="W538" s="39">
        <f>IF(W537="","",W537*Ayarlar!$B$4)</f>
        <v>0</v>
      </c>
      <c r="X538" s="39">
        <f>IF(X537="","",X537*Ayarlar!$B$4)</f>
        <v>0</v>
      </c>
      <c r="Y538" s="39">
        <f>IF(Y537="","",Y537*Ayarlar!$B$4)</f>
        <v>0</v>
      </c>
      <c r="Z538" s="40">
        <f>IF(Z537="","",Z537*Ayarlar!$B$4)</f>
        <v>0</v>
      </c>
      <c r="AA538" s="38">
        <f>IF(AA537="","",AA537*Ayarlar!$B$4)</f>
        <v>0</v>
      </c>
      <c r="AB538" s="39">
        <f>IF(AB537="","",AB537*Ayarlar!$B$4)</f>
        <v>0</v>
      </c>
      <c r="AC538" s="39">
        <f>IF(AC537="","",AC537*Ayarlar!$B$4)</f>
        <v>0</v>
      </c>
      <c r="AD538" s="39">
        <f>IF(AD537="","",AD537*Ayarlar!$B$4)</f>
        <v>0</v>
      </c>
      <c r="AE538" s="39">
        <f>IF(AE537="","",AE537*Ayarlar!$B$4)</f>
        <v>0</v>
      </c>
      <c r="AF538" s="39">
        <f>IF(AF537="","",AF537*Ayarlar!$B$4)</f>
        <v>0</v>
      </c>
      <c r="AG538" s="39">
        <f>IF(AG537="","",AG537*Ayarlar!$B$4)</f>
        <v>0</v>
      </c>
      <c r="AH538" s="39">
        <f>IF(AH537="","",AH537*Ayarlar!$B$4)</f>
        <v>0</v>
      </c>
      <c r="AI538" s="39">
        <f>IF(AI537="","",AI537*Ayarlar!$B$4)</f>
        <v>0</v>
      </c>
      <c r="AJ538" s="39">
        <f>IF(AJ537="","",AJ537*Ayarlar!$B$4)</f>
        <v>0</v>
      </c>
      <c r="AK538" s="39">
        <f>IF(AK537="","",AK537*Ayarlar!$B$4)</f>
        <v>0</v>
      </c>
      <c r="AL538" s="39">
        <f>IF(AL537="","",AL537*Ayarlar!$B$4)</f>
        <v>0</v>
      </c>
      <c r="AM538" s="51"/>
    </row>
    <row r="539" spans="1:39" ht="15" customHeight="1" x14ac:dyDescent="0.25">
      <c r="A539" s="254"/>
      <c r="B539" s="214"/>
      <c r="C539" s="214"/>
      <c r="D539" s="53" t="s">
        <v>18</v>
      </c>
      <c r="E539" s="38">
        <f>IF(E537="","",E537*Ayarlar!$B$2)</f>
        <v>0</v>
      </c>
      <c r="F539" s="39">
        <f>IF(F537="","",F537*Ayarlar!$B$2)</f>
        <v>0</v>
      </c>
      <c r="G539" s="39">
        <f>IF(G537="","",G537*Ayarlar!$B$2)</f>
        <v>0</v>
      </c>
      <c r="H539" s="39">
        <f>IF(H537="","",H537*Ayarlar!$B$2)</f>
        <v>0</v>
      </c>
      <c r="I539" s="39">
        <f>IF(I537="","",I537*Ayarlar!$B$2)</f>
        <v>0</v>
      </c>
      <c r="J539" s="39">
        <f>IF(J537="","",J537*Ayarlar!$B$2)</f>
        <v>0</v>
      </c>
      <c r="K539" s="39">
        <f>IF(K537="","",K537*Ayarlar!$B$2)</f>
        <v>0</v>
      </c>
      <c r="L539" s="39">
        <f>IF(L537="","",L537*Ayarlar!$B$2)</f>
        <v>0</v>
      </c>
      <c r="M539" s="39">
        <f>IF(M537="","",M537*Ayarlar!$B$2)</f>
        <v>0</v>
      </c>
      <c r="N539" s="40">
        <f>IF(N537="","",N537*Ayarlar!$B$2)</f>
        <v>0</v>
      </c>
      <c r="O539" s="39">
        <f>IF(O537="","",O537*Ayarlar!$B$2)</f>
        <v>0</v>
      </c>
      <c r="P539" s="39">
        <f>IF(P537="","",P537*Ayarlar!$B$2)</f>
        <v>0</v>
      </c>
      <c r="Q539" s="39">
        <f>IF(Q537="","",Q537*Ayarlar!$B$2)</f>
        <v>0</v>
      </c>
      <c r="R539" s="39">
        <f>IF(R537="","",R537*Ayarlar!$B$2)</f>
        <v>0</v>
      </c>
      <c r="S539" s="39">
        <f>IF(S537="","",S537*Ayarlar!$B$2)</f>
        <v>0</v>
      </c>
      <c r="T539" s="39">
        <f>IF(T537="","",T537*Ayarlar!$B$2)</f>
        <v>0</v>
      </c>
      <c r="U539" s="39">
        <f>IF(U537="","",U537*Ayarlar!$B$2)</f>
        <v>0</v>
      </c>
      <c r="V539" s="39">
        <f>IF(V537="","",V537*Ayarlar!$B$2)</f>
        <v>0</v>
      </c>
      <c r="W539" s="39">
        <f>IF(W537="","",W537*Ayarlar!$B$2)</f>
        <v>0</v>
      </c>
      <c r="X539" s="39">
        <f>IF(X537="","",X537*Ayarlar!$B$2)</f>
        <v>0</v>
      </c>
      <c r="Y539" s="39">
        <f>IF(Y537="","",Y537*Ayarlar!$B$2)</f>
        <v>0</v>
      </c>
      <c r="Z539" s="40">
        <f>IF(Z537="","",Z537*Ayarlar!$B$2)</f>
        <v>0</v>
      </c>
      <c r="AA539" s="38">
        <f>IF(AA537="","",AA537*Ayarlar!$B$2)</f>
        <v>0</v>
      </c>
      <c r="AB539" s="39">
        <f>IF(AB537="","",AB537*Ayarlar!$B$2)</f>
        <v>0</v>
      </c>
      <c r="AC539" s="39">
        <f>IF(AC537="","",AC537*Ayarlar!$B$2)</f>
        <v>0</v>
      </c>
      <c r="AD539" s="39">
        <f>IF(AD537="","",AD537*Ayarlar!$B$2)</f>
        <v>0</v>
      </c>
      <c r="AE539" s="39">
        <f>IF(AE537="","",AE537*Ayarlar!$B$2)</f>
        <v>0</v>
      </c>
      <c r="AF539" s="39">
        <f>IF(AF537="","",AF537*Ayarlar!$B$2)</f>
        <v>0</v>
      </c>
      <c r="AG539" s="39">
        <f>IF(AG537="","",AG537*Ayarlar!$B$2)</f>
        <v>0</v>
      </c>
      <c r="AH539" s="39">
        <f>IF(AH537="","",AH537*Ayarlar!$B$2)</f>
        <v>0</v>
      </c>
      <c r="AI539" s="39">
        <f>IF(AI537="","",AI537*Ayarlar!$B$2)</f>
        <v>0</v>
      </c>
      <c r="AJ539" s="39">
        <f>IF(AJ537="","",AJ537*Ayarlar!$B$2)</f>
        <v>0</v>
      </c>
      <c r="AK539" s="39">
        <f>IF(AK537="","",AK537*Ayarlar!$B$2)</f>
        <v>0</v>
      </c>
      <c r="AL539" s="39">
        <f>IF(AL537="","",AL537*Ayarlar!$B$2)</f>
        <v>0</v>
      </c>
      <c r="AM539" s="51"/>
    </row>
    <row r="540" spans="1:39" ht="15" customHeight="1" x14ac:dyDescent="0.25">
      <c r="A540" s="254"/>
      <c r="B540" s="214"/>
      <c r="C540" s="214"/>
      <c r="D540" s="53" t="s">
        <v>9</v>
      </c>
      <c r="E540" s="38" t="str">
        <f>IF(D527="4/B",IFERROR(E537*Ayarlar!$B$3,""),"")</f>
        <v/>
      </c>
      <c r="F540" s="39" t="str">
        <f>IF(E527="4/B",IFERROR(F537*Ayarlar!$B$3,""),"")</f>
        <v/>
      </c>
      <c r="G540" s="39" t="str">
        <f>IF(F527="4/B",IFERROR(G537*Ayarlar!$B$3,""),"")</f>
        <v/>
      </c>
      <c r="H540" s="39" t="str">
        <f>IF(G527="4/B",IFERROR(H537*Ayarlar!$B$3,""),"")</f>
        <v/>
      </c>
      <c r="I540" s="39" t="str">
        <f>IF(H527="4/B",IFERROR(I537*Ayarlar!$B$3,""),"")</f>
        <v/>
      </c>
      <c r="J540" s="39" t="str">
        <f>IF(I527="4/B",IFERROR(J537*Ayarlar!$B$3,""),"")</f>
        <v/>
      </c>
      <c r="K540" s="39" t="str">
        <f>IF(J527="4/B",IFERROR(K537*Ayarlar!$B$3,""),"")</f>
        <v/>
      </c>
      <c r="L540" s="39" t="str">
        <f>IF(K527="4/B",IFERROR(L537*Ayarlar!$B$3,""),"")</f>
        <v/>
      </c>
      <c r="M540" s="39" t="str">
        <f>IF(L527="4/B",IFERROR(M537*Ayarlar!$B$3,""),"")</f>
        <v/>
      </c>
      <c r="N540" s="40" t="str">
        <f>IF(M527="4/B",IFERROR(N537*Ayarlar!$B$3,""),"")</f>
        <v/>
      </c>
      <c r="O540" s="39" t="str">
        <f>IF(N527="4/B",IFERROR(O537*Ayarlar!$B$3,""),"")</f>
        <v/>
      </c>
      <c r="P540" s="39" t="str">
        <f>IF(O527="4/B",IFERROR(P537*Ayarlar!$B$3,""),"")</f>
        <v/>
      </c>
      <c r="Q540" s="39" t="str">
        <f>IF(P527="4/B",IFERROR(Q537*Ayarlar!$B$3,""),"")</f>
        <v/>
      </c>
      <c r="R540" s="39" t="str">
        <f>IF(Q527="4/B",IFERROR(R537*Ayarlar!$B$3,""),"")</f>
        <v/>
      </c>
      <c r="S540" s="39" t="str">
        <f>IF(R527="4/B",IFERROR(S537*Ayarlar!$B$3,""),"")</f>
        <v/>
      </c>
      <c r="T540" s="39" t="str">
        <f>IF(S527="4/B",IFERROR(T537*Ayarlar!$B$3,""),"")</f>
        <v/>
      </c>
      <c r="U540" s="39" t="str">
        <f>IF(T527="4/B",IFERROR(U537*Ayarlar!$B$3,""),"")</f>
        <v/>
      </c>
      <c r="V540" s="39" t="str">
        <f>IF(U527="4/B",IFERROR(V537*Ayarlar!$B$3,""),"")</f>
        <v/>
      </c>
      <c r="W540" s="39" t="str">
        <f>IF(V527="4/B",IFERROR(W537*Ayarlar!$B$3,""),"")</f>
        <v/>
      </c>
      <c r="X540" s="39" t="str">
        <f>IF(W527="4/B",IFERROR(X537*Ayarlar!$B$3,""),"")</f>
        <v/>
      </c>
      <c r="Y540" s="39" t="str">
        <f>IF(X527="4/B",IFERROR(Y537*Ayarlar!$B$3,""),"")</f>
        <v/>
      </c>
      <c r="Z540" s="39" t="str">
        <f>IF(Y527="4/B",IFERROR(Z537*Ayarlar!$B$3,""),"")</f>
        <v/>
      </c>
      <c r="AA540" s="39" t="str">
        <f>IF(Z527="4/B",IFERROR(AA537*Ayarlar!$B$3,""),"")</f>
        <v/>
      </c>
      <c r="AB540" s="39" t="str">
        <f>IF(AA527="4/B",IFERROR(AB537*Ayarlar!$B$3,""),"")</f>
        <v/>
      </c>
      <c r="AC540" s="39" t="str">
        <f>IF(AB527="4/B",IFERROR(AC537*Ayarlar!$B$3,""),"")</f>
        <v/>
      </c>
      <c r="AD540" s="39" t="str">
        <f>IF(AC527="4/B",IFERROR(AD537*Ayarlar!$B$3,""),"")</f>
        <v/>
      </c>
      <c r="AE540" s="39" t="str">
        <f>IF(AD527="4/B",IFERROR(AE537*Ayarlar!$B$3,""),"")</f>
        <v/>
      </c>
      <c r="AF540" s="39" t="str">
        <f>IF(AE527="4/B",IFERROR(AF537*Ayarlar!$B$3,""),"")</f>
        <v/>
      </c>
      <c r="AG540" s="39" t="str">
        <f>IF(AF527="4/B",IFERROR(AG537*Ayarlar!$B$3,""),"")</f>
        <v/>
      </c>
      <c r="AH540" s="39" t="str">
        <f>IF(AG527="4/B",IFERROR(AH537*Ayarlar!$B$3,""),"")</f>
        <v/>
      </c>
      <c r="AI540" s="39" t="str">
        <f>IF(AH527="4/B",IFERROR(AI537*Ayarlar!$B$3,""),"")</f>
        <v/>
      </c>
      <c r="AJ540" s="39" t="str">
        <f>IF(AI527="4/B",IFERROR(AJ537*Ayarlar!$B$3,""),"")</f>
        <v/>
      </c>
      <c r="AK540" s="39" t="str">
        <f>IF(AJ527="4/B",IFERROR(AK537*Ayarlar!$B$3,""),"")</f>
        <v/>
      </c>
      <c r="AL540" s="39" t="str">
        <f>IF(AK527="4/B",IFERROR(AL537*Ayarlar!$B$3,""),"")</f>
        <v/>
      </c>
      <c r="AM540" s="51"/>
    </row>
    <row r="541" spans="1:39" ht="15" customHeight="1" x14ac:dyDescent="0.25">
      <c r="A541" s="254"/>
      <c r="B541" s="214"/>
      <c r="C541" s="214"/>
      <c r="D541" s="53" t="s">
        <v>19</v>
      </c>
      <c r="E541" s="38">
        <f t="shared" ref="E541:AL541" si="1063">IF(E537="","",E537-E538-E539)</f>
        <v>0</v>
      </c>
      <c r="F541" s="39">
        <f t="shared" si="1063"/>
        <v>0</v>
      </c>
      <c r="G541" s="39">
        <f t="shared" si="1063"/>
        <v>0</v>
      </c>
      <c r="H541" s="39">
        <f t="shared" si="1063"/>
        <v>0</v>
      </c>
      <c r="I541" s="39">
        <f t="shared" si="1063"/>
        <v>0</v>
      </c>
      <c r="J541" s="39">
        <f t="shared" si="1063"/>
        <v>0</v>
      </c>
      <c r="K541" s="39">
        <f t="shared" si="1063"/>
        <v>0</v>
      </c>
      <c r="L541" s="39">
        <f t="shared" si="1063"/>
        <v>0</v>
      </c>
      <c r="M541" s="39">
        <f t="shared" si="1063"/>
        <v>0</v>
      </c>
      <c r="N541" s="40">
        <f t="shared" si="1063"/>
        <v>0</v>
      </c>
      <c r="O541" s="39">
        <f t="shared" si="1063"/>
        <v>0</v>
      </c>
      <c r="P541" s="39">
        <f t="shared" si="1063"/>
        <v>0</v>
      </c>
      <c r="Q541" s="39">
        <f t="shared" si="1063"/>
        <v>0</v>
      </c>
      <c r="R541" s="39">
        <f t="shared" si="1063"/>
        <v>0</v>
      </c>
      <c r="S541" s="39">
        <f t="shared" si="1063"/>
        <v>0</v>
      </c>
      <c r="T541" s="39">
        <f t="shared" si="1063"/>
        <v>0</v>
      </c>
      <c r="U541" s="39">
        <f t="shared" si="1063"/>
        <v>0</v>
      </c>
      <c r="V541" s="39">
        <f t="shared" si="1063"/>
        <v>0</v>
      </c>
      <c r="W541" s="39">
        <f t="shared" si="1063"/>
        <v>0</v>
      </c>
      <c r="X541" s="39">
        <f t="shared" si="1063"/>
        <v>0</v>
      </c>
      <c r="Y541" s="39">
        <f t="shared" si="1063"/>
        <v>0</v>
      </c>
      <c r="Z541" s="40">
        <f t="shared" si="1063"/>
        <v>0</v>
      </c>
      <c r="AA541" s="38">
        <f t="shared" si="1063"/>
        <v>0</v>
      </c>
      <c r="AB541" s="39">
        <f t="shared" si="1063"/>
        <v>0</v>
      </c>
      <c r="AC541" s="39">
        <f t="shared" si="1063"/>
        <v>0</v>
      </c>
      <c r="AD541" s="39">
        <f t="shared" si="1063"/>
        <v>0</v>
      </c>
      <c r="AE541" s="39">
        <f t="shared" si="1063"/>
        <v>0</v>
      </c>
      <c r="AF541" s="39">
        <f t="shared" si="1063"/>
        <v>0</v>
      </c>
      <c r="AG541" s="39">
        <f t="shared" si="1063"/>
        <v>0</v>
      </c>
      <c r="AH541" s="39">
        <f t="shared" si="1063"/>
        <v>0</v>
      </c>
      <c r="AI541" s="39">
        <f t="shared" si="1063"/>
        <v>0</v>
      </c>
      <c r="AJ541" s="39">
        <f t="shared" si="1063"/>
        <v>0</v>
      </c>
      <c r="AK541" s="39">
        <f t="shared" si="1063"/>
        <v>0</v>
      </c>
      <c r="AL541" s="39">
        <f t="shared" si="1063"/>
        <v>0</v>
      </c>
      <c r="AM541" s="51"/>
    </row>
    <row r="542" spans="1:39" ht="15" customHeight="1" x14ac:dyDescent="0.25">
      <c r="A542" s="254"/>
      <c r="B542" s="214"/>
      <c r="C542" s="214"/>
      <c r="D542" s="53" t="s">
        <v>10</v>
      </c>
      <c r="E542" s="41">
        <f ca="1">IF(E534="","",Ayarlar!$B$1)</f>
        <v>46142</v>
      </c>
      <c r="F542" s="42">
        <f ca="1">IF(F534="","",Ayarlar!$B$1)</f>
        <v>46142</v>
      </c>
      <c r="G542" s="42">
        <f ca="1">IF(G534="","",Ayarlar!$B$1)</f>
        <v>46142</v>
      </c>
      <c r="H542" s="42">
        <f ca="1">IF(H534="","",Ayarlar!$B$1)</f>
        <v>46142</v>
      </c>
      <c r="I542" s="42">
        <f ca="1">IF(I534="","",Ayarlar!$B$1)</f>
        <v>46142</v>
      </c>
      <c r="J542" s="42">
        <f ca="1">IF(J534="","",Ayarlar!$B$1)</f>
        <v>46142</v>
      </c>
      <c r="K542" s="42">
        <f ca="1">IF(K534="","",Ayarlar!$B$1)</f>
        <v>46142</v>
      </c>
      <c r="L542" s="42">
        <f ca="1">IF(L534="","",Ayarlar!$B$1)</f>
        <v>46142</v>
      </c>
      <c r="M542" s="42">
        <f ca="1">IF(M534="","",Ayarlar!$B$1)</f>
        <v>46142</v>
      </c>
      <c r="N542" s="43">
        <f ca="1">IF(N534="","",Ayarlar!$B$1)</f>
        <v>46142</v>
      </c>
      <c r="O542" s="42">
        <f ca="1">IF(O534="","",Ayarlar!$B$1)</f>
        <v>46142</v>
      </c>
      <c r="P542" s="42">
        <f ca="1">IF(P534="","",Ayarlar!$B$1)</f>
        <v>46142</v>
      </c>
      <c r="Q542" s="42">
        <f ca="1">IF(Q534="","",Ayarlar!$B$1)</f>
        <v>46142</v>
      </c>
      <c r="R542" s="42">
        <f ca="1">IF(R534="","",Ayarlar!$B$1)</f>
        <v>46142</v>
      </c>
      <c r="S542" s="42">
        <f ca="1">IF(S534="","",Ayarlar!$B$1)</f>
        <v>46142</v>
      </c>
      <c r="T542" s="42">
        <f ca="1">IF(T534="","",Ayarlar!$B$1)</f>
        <v>46142</v>
      </c>
      <c r="U542" s="42">
        <f ca="1">IF(U534="","",Ayarlar!$B$1)</f>
        <v>46142</v>
      </c>
      <c r="V542" s="42">
        <f ca="1">IF(V534="","",Ayarlar!$B$1)</f>
        <v>46142</v>
      </c>
      <c r="W542" s="42">
        <f ca="1">IF(W534="","",Ayarlar!$B$1)</f>
        <v>46142</v>
      </c>
      <c r="X542" s="42">
        <f ca="1">IF(X534="","",Ayarlar!$B$1)</f>
        <v>46142</v>
      </c>
      <c r="Y542" s="42">
        <f ca="1">IF(Y534="","",Ayarlar!$B$1)</f>
        <v>46142</v>
      </c>
      <c r="Z542" s="43">
        <f ca="1">IF(Z534="","",Ayarlar!$B$1)</f>
        <v>46142</v>
      </c>
      <c r="AA542" s="41">
        <f ca="1">IF(AA534="","",Ayarlar!$B$1)</f>
        <v>46142</v>
      </c>
      <c r="AB542" s="42">
        <f ca="1">IF(AB534="","",Ayarlar!$B$1)</f>
        <v>46142</v>
      </c>
      <c r="AC542" s="42">
        <f ca="1">IF(AC534="","",Ayarlar!$B$1)</f>
        <v>46142</v>
      </c>
      <c r="AD542" s="42">
        <f ca="1">IF(AD534="","",Ayarlar!$B$1)</f>
        <v>46142</v>
      </c>
      <c r="AE542" s="42">
        <f ca="1">IF(AE534="","",Ayarlar!$B$1)</f>
        <v>46142</v>
      </c>
      <c r="AF542" s="42">
        <f ca="1">IF(AF534="","",Ayarlar!$B$1)</f>
        <v>46142</v>
      </c>
      <c r="AG542" s="42">
        <f ca="1">IF(AG534="","",Ayarlar!$B$1)</f>
        <v>46142</v>
      </c>
      <c r="AH542" s="42">
        <f ca="1">IF(AH534="","",Ayarlar!$B$1)</f>
        <v>46142</v>
      </c>
      <c r="AI542" s="42">
        <f ca="1">IF(AI534="","",Ayarlar!$B$1)</f>
        <v>46142</v>
      </c>
      <c r="AJ542" s="42">
        <f ca="1">IF(AJ534="","",Ayarlar!$B$1)</f>
        <v>46142</v>
      </c>
      <c r="AK542" s="42">
        <f ca="1">IF(AK534="","",Ayarlar!$B$1)</f>
        <v>46142</v>
      </c>
      <c r="AL542" s="42">
        <f ca="1">IF(AL534="","",Ayarlar!$B$1)</f>
        <v>46142</v>
      </c>
      <c r="AM542" s="51"/>
    </row>
    <row r="543" spans="1:39" ht="15" customHeight="1" x14ac:dyDescent="0.25">
      <c r="A543" s="254"/>
      <c r="B543" s="214"/>
      <c r="C543" s="214"/>
      <c r="D543" s="53" t="s">
        <v>11</v>
      </c>
      <c r="E543" s="41">
        <f t="shared" ref="E543:AL543" si="1064">IF(E534="","",EOMONTH(E534,0))</f>
        <v>45016</v>
      </c>
      <c r="F543" s="42">
        <f t="shared" si="1064"/>
        <v>45046</v>
      </c>
      <c r="G543" s="42">
        <f t="shared" si="1064"/>
        <v>45077</v>
      </c>
      <c r="H543" s="42">
        <f t="shared" si="1064"/>
        <v>45107</v>
      </c>
      <c r="I543" s="42">
        <f t="shared" si="1064"/>
        <v>45138</v>
      </c>
      <c r="J543" s="42">
        <f t="shared" si="1064"/>
        <v>45169</v>
      </c>
      <c r="K543" s="42">
        <f t="shared" si="1064"/>
        <v>45199</v>
      </c>
      <c r="L543" s="42">
        <f t="shared" si="1064"/>
        <v>45230</v>
      </c>
      <c r="M543" s="42">
        <f t="shared" si="1064"/>
        <v>45260</v>
      </c>
      <c r="N543" s="43">
        <f t="shared" si="1064"/>
        <v>45291</v>
      </c>
      <c r="O543" s="42">
        <f t="shared" si="1064"/>
        <v>45322</v>
      </c>
      <c r="P543" s="42">
        <f t="shared" si="1064"/>
        <v>45351</v>
      </c>
      <c r="Q543" s="42">
        <f t="shared" si="1064"/>
        <v>45382</v>
      </c>
      <c r="R543" s="42">
        <f t="shared" si="1064"/>
        <v>45412</v>
      </c>
      <c r="S543" s="42">
        <f t="shared" si="1064"/>
        <v>45443</v>
      </c>
      <c r="T543" s="42">
        <f t="shared" si="1064"/>
        <v>45473</v>
      </c>
      <c r="U543" s="42">
        <f t="shared" si="1064"/>
        <v>45504</v>
      </c>
      <c r="V543" s="42">
        <f t="shared" si="1064"/>
        <v>45535</v>
      </c>
      <c r="W543" s="42">
        <f t="shared" si="1064"/>
        <v>45565</v>
      </c>
      <c r="X543" s="42">
        <f t="shared" si="1064"/>
        <v>45596</v>
      </c>
      <c r="Y543" s="42">
        <f t="shared" si="1064"/>
        <v>45626</v>
      </c>
      <c r="Z543" s="43">
        <f t="shared" si="1064"/>
        <v>45657</v>
      </c>
      <c r="AA543" s="41">
        <f t="shared" si="1064"/>
        <v>45688</v>
      </c>
      <c r="AB543" s="42">
        <f t="shared" si="1064"/>
        <v>45716</v>
      </c>
      <c r="AC543" s="42">
        <f t="shared" si="1064"/>
        <v>45747</v>
      </c>
      <c r="AD543" s="42">
        <f t="shared" si="1064"/>
        <v>45777</v>
      </c>
      <c r="AE543" s="42">
        <f t="shared" si="1064"/>
        <v>45808</v>
      </c>
      <c r="AF543" s="42">
        <f t="shared" si="1064"/>
        <v>45838</v>
      </c>
      <c r="AG543" s="42">
        <f t="shared" si="1064"/>
        <v>45869</v>
      </c>
      <c r="AH543" s="42">
        <f t="shared" si="1064"/>
        <v>45900</v>
      </c>
      <c r="AI543" s="42">
        <f t="shared" si="1064"/>
        <v>45930</v>
      </c>
      <c r="AJ543" s="42">
        <f t="shared" si="1064"/>
        <v>45961</v>
      </c>
      <c r="AK543" s="42">
        <f t="shared" si="1064"/>
        <v>45991</v>
      </c>
      <c r="AL543" s="42">
        <f t="shared" si="1064"/>
        <v>46022</v>
      </c>
      <c r="AM543" s="51"/>
    </row>
    <row r="544" spans="1:39" ht="15" customHeight="1" x14ac:dyDescent="0.25">
      <c r="A544" s="254"/>
      <c r="B544" s="214"/>
      <c r="C544" s="214"/>
      <c r="D544" s="53" t="s">
        <v>12</v>
      </c>
      <c r="E544" s="44">
        <f t="shared" ref="E544:AL544" ca="1" si="1065">IF(E542="","",MAX(0,MIN(E542,DATE(2024,6,1)) - E543))</f>
        <v>428</v>
      </c>
      <c r="F544">
        <f t="shared" ca="1" si="1065"/>
        <v>398</v>
      </c>
      <c r="G544">
        <f t="shared" ca="1" si="1065"/>
        <v>367</v>
      </c>
      <c r="H544">
        <f t="shared" ca="1" si="1065"/>
        <v>337</v>
      </c>
      <c r="I544">
        <f t="shared" ca="1" si="1065"/>
        <v>306</v>
      </c>
      <c r="J544">
        <f t="shared" ca="1" si="1065"/>
        <v>275</v>
      </c>
      <c r="K544">
        <f t="shared" ca="1" si="1065"/>
        <v>245</v>
      </c>
      <c r="L544">
        <f t="shared" ca="1" si="1065"/>
        <v>214</v>
      </c>
      <c r="M544">
        <f t="shared" ca="1" si="1065"/>
        <v>184</v>
      </c>
      <c r="N544" s="45">
        <f t="shared" ca="1" si="1065"/>
        <v>153</v>
      </c>
      <c r="O544">
        <f t="shared" ca="1" si="1065"/>
        <v>122</v>
      </c>
      <c r="P544">
        <f t="shared" ca="1" si="1065"/>
        <v>93</v>
      </c>
      <c r="Q544">
        <f t="shared" ca="1" si="1065"/>
        <v>62</v>
      </c>
      <c r="R544">
        <f t="shared" ca="1" si="1065"/>
        <v>32</v>
      </c>
      <c r="S544">
        <f t="shared" ca="1" si="1065"/>
        <v>1</v>
      </c>
      <c r="T544">
        <f t="shared" ca="1" si="1065"/>
        <v>0</v>
      </c>
      <c r="U544">
        <f t="shared" ca="1" si="1065"/>
        <v>0</v>
      </c>
      <c r="V544">
        <f t="shared" ca="1" si="1065"/>
        <v>0</v>
      </c>
      <c r="W544">
        <f t="shared" ca="1" si="1065"/>
        <v>0</v>
      </c>
      <c r="X544">
        <f t="shared" ca="1" si="1065"/>
        <v>0</v>
      </c>
      <c r="Y544">
        <f t="shared" ca="1" si="1065"/>
        <v>0</v>
      </c>
      <c r="Z544" s="45">
        <f t="shared" ca="1" si="1065"/>
        <v>0</v>
      </c>
      <c r="AA544" s="44">
        <f t="shared" ca="1" si="1065"/>
        <v>0</v>
      </c>
      <c r="AB544">
        <f t="shared" ca="1" si="1065"/>
        <v>0</v>
      </c>
      <c r="AC544">
        <f t="shared" ca="1" si="1065"/>
        <v>0</v>
      </c>
      <c r="AD544">
        <f t="shared" ca="1" si="1065"/>
        <v>0</v>
      </c>
      <c r="AE544">
        <f t="shared" ca="1" si="1065"/>
        <v>0</v>
      </c>
      <c r="AF544">
        <f t="shared" ca="1" si="1065"/>
        <v>0</v>
      </c>
      <c r="AG544">
        <f t="shared" ca="1" si="1065"/>
        <v>0</v>
      </c>
      <c r="AH544">
        <f t="shared" ca="1" si="1065"/>
        <v>0</v>
      </c>
      <c r="AI544">
        <f t="shared" ca="1" si="1065"/>
        <v>0</v>
      </c>
      <c r="AJ544">
        <f t="shared" ca="1" si="1065"/>
        <v>0</v>
      </c>
      <c r="AK544">
        <f t="shared" ca="1" si="1065"/>
        <v>0</v>
      </c>
      <c r="AL544">
        <f t="shared" ca="1" si="1065"/>
        <v>0</v>
      </c>
      <c r="AM544" s="51"/>
    </row>
    <row r="545" spans="1:39" ht="15" customHeight="1" x14ac:dyDescent="0.25">
      <c r="A545" s="254"/>
      <c r="B545" s="214"/>
      <c r="C545" s="214"/>
      <c r="D545" s="53" t="s">
        <v>13</v>
      </c>
      <c r="E545" s="44">
        <f t="shared" ref="E545:AL545" ca="1" si="1066">IF(E542="","",MAX(0,E542 - MAX(E543,DATE(2024,6,1))))</f>
        <v>698</v>
      </c>
      <c r="F545">
        <f t="shared" ca="1" si="1066"/>
        <v>698</v>
      </c>
      <c r="G545">
        <f t="shared" ca="1" si="1066"/>
        <v>698</v>
      </c>
      <c r="H545">
        <f t="shared" ca="1" si="1066"/>
        <v>698</v>
      </c>
      <c r="I545">
        <f t="shared" ca="1" si="1066"/>
        <v>698</v>
      </c>
      <c r="J545">
        <f t="shared" ca="1" si="1066"/>
        <v>698</v>
      </c>
      <c r="K545">
        <f t="shared" ca="1" si="1066"/>
        <v>698</v>
      </c>
      <c r="L545">
        <f t="shared" ca="1" si="1066"/>
        <v>698</v>
      </c>
      <c r="M545">
        <f t="shared" ca="1" si="1066"/>
        <v>698</v>
      </c>
      <c r="N545" s="45">
        <f t="shared" ca="1" si="1066"/>
        <v>698</v>
      </c>
      <c r="O545">
        <f t="shared" ca="1" si="1066"/>
        <v>698</v>
      </c>
      <c r="P545">
        <f t="shared" ca="1" si="1066"/>
        <v>698</v>
      </c>
      <c r="Q545">
        <f t="shared" ca="1" si="1066"/>
        <v>698</v>
      </c>
      <c r="R545">
        <f t="shared" ca="1" si="1066"/>
        <v>698</v>
      </c>
      <c r="S545">
        <f t="shared" ca="1" si="1066"/>
        <v>698</v>
      </c>
      <c r="T545">
        <f t="shared" ca="1" si="1066"/>
        <v>669</v>
      </c>
      <c r="U545">
        <f t="shared" ca="1" si="1066"/>
        <v>638</v>
      </c>
      <c r="V545">
        <f t="shared" ca="1" si="1066"/>
        <v>607</v>
      </c>
      <c r="W545">
        <f t="shared" ca="1" si="1066"/>
        <v>577</v>
      </c>
      <c r="X545">
        <f t="shared" ca="1" si="1066"/>
        <v>546</v>
      </c>
      <c r="Y545">
        <f t="shared" ca="1" si="1066"/>
        <v>516</v>
      </c>
      <c r="Z545" s="45">
        <f t="shared" ca="1" si="1066"/>
        <v>485</v>
      </c>
      <c r="AA545" s="44">
        <f t="shared" ca="1" si="1066"/>
        <v>454</v>
      </c>
      <c r="AB545">
        <f t="shared" ca="1" si="1066"/>
        <v>426</v>
      </c>
      <c r="AC545">
        <f t="shared" ca="1" si="1066"/>
        <v>395</v>
      </c>
      <c r="AD545">
        <f t="shared" ca="1" si="1066"/>
        <v>365</v>
      </c>
      <c r="AE545">
        <f t="shared" ca="1" si="1066"/>
        <v>334</v>
      </c>
      <c r="AF545">
        <f t="shared" ca="1" si="1066"/>
        <v>304</v>
      </c>
      <c r="AG545">
        <f t="shared" ca="1" si="1066"/>
        <v>273</v>
      </c>
      <c r="AH545">
        <f t="shared" ca="1" si="1066"/>
        <v>242</v>
      </c>
      <c r="AI545">
        <f t="shared" ca="1" si="1066"/>
        <v>212</v>
      </c>
      <c r="AJ545">
        <f t="shared" ca="1" si="1066"/>
        <v>181</v>
      </c>
      <c r="AK545">
        <f t="shared" ca="1" si="1066"/>
        <v>151</v>
      </c>
      <c r="AL545">
        <f t="shared" ca="1" si="1066"/>
        <v>120</v>
      </c>
      <c r="AM545" s="51"/>
    </row>
    <row r="546" spans="1:39" ht="15" customHeight="1" x14ac:dyDescent="0.25">
      <c r="A546" s="254"/>
      <c r="B546" s="214"/>
      <c r="C546" s="214"/>
      <c r="D546" s="53" t="s">
        <v>14</v>
      </c>
      <c r="E546" s="46">
        <f t="shared" ref="E546:AL546" ca="1" si="1067">IF(E542="","",0.09*E544/365+0.24*E545/365)</f>
        <v>0.56449315068493144</v>
      </c>
      <c r="F546" s="47">
        <f t="shared" ca="1" si="1067"/>
        <v>0.55709589041095886</v>
      </c>
      <c r="G546" s="47">
        <f t="shared" ca="1" si="1067"/>
        <v>0.54945205479452053</v>
      </c>
      <c r="H546" s="47">
        <f t="shared" ca="1" si="1067"/>
        <v>0.54205479452054794</v>
      </c>
      <c r="I546" s="47">
        <f t="shared" ca="1" si="1067"/>
        <v>0.5344109589041095</v>
      </c>
      <c r="J546" s="47">
        <f t="shared" ca="1" si="1067"/>
        <v>0.52676712328767117</v>
      </c>
      <c r="K546" s="47">
        <f t="shared" ca="1" si="1067"/>
        <v>0.51936986301369858</v>
      </c>
      <c r="L546" s="47">
        <f t="shared" ca="1" si="1067"/>
        <v>0.51172602739726025</v>
      </c>
      <c r="M546" s="47">
        <f t="shared" ca="1" si="1067"/>
        <v>0.50432876712328767</v>
      </c>
      <c r="N546" s="48">
        <f t="shared" ca="1" si="1067"/>
        <v>0.49668493150684928</v>
      </c>
      <c r="O546" s="47">
        <f t="shared" ca="1" si="1067"/>
        <v>0.48904109589041095</v>
      </c>
      <c r="P546" s="47">
        <f t="shared" ca="1" si="1067"/>
        <v>0.48189041095890406</v>
      </c>
      <c r="Q546" s="47">
        <f t="shared" ca="1" si="1067"/>
        <v>0.47424657534246573</v>
      </c>
      <c r="R546" s="47">
        <f t="shared" ca="1" si="1067"/>
        <v>0.46684931506849314</v>
      </c>
      <c r="S546" s="47">
        <f t="shared" ca="1" si="1067"/>
        <v>0.45920547945205475</v>
      </c>
      <c r="T546" s="47">
        <f t="shared" ca="1" si="1067"/>
        <v>0.43989041095890413</v>
      </c>
      <c r="U546" s="47">
        <f t="shared" ca="1" si="1067"/>
        <v>0.41950684931506849</v>
      </c>
      <c r="V546" s="47">
        <f t="shared" ca="1" si="1067"/>
        <v>0.3991232876712329</v>
      </c>
      <c r="W546" s="47">
        <f t="shared" ca="1" si="1067"/>
        <v>0.37939726027397258</v>
      </c>
      <c r="X546" s="47">
        <f t="shared" ca="1" si="1067"/>
        <v>0.35901369863013699</v>
      </c>
      <c r="Y546" s="47">
        <f t="shared" ca="1" si="1067"/>
        <v>0.33928767123287668</v>
      </c>
      <c r="Z546" s="48">
        <f t="shared" ca="1" si="1067"/>
        <v>0.31890410958904108</v>
      </c>
      <c r="AA546" s="46">
        <f t="shared" ca="1" si="1067"/>
        <v>0.29852054794520544</v>
      </c>
      <c r="AB546" s="47">
        <f t="shared" ca="1" si="1067"/>
        <v>0.2801095890410959</v>
      </c>
      <c r="AC546" s="47">
        <f t="shared" ca="1" si="1067"/>
        <v>0.25972602739726025</v>
      </c>
      <c r="AD546" s="47">
        <f t="shared" ca="1" si="1067"/>
        <v>0.24</v>
      </c>
      <c r="AE546" s="47">
        <f t="shared" ca="1" si="1067"/>
        <v>0.21961643835616437</v>
      </c>
      <c r="AF546" s="47">
        <f t="shared" ca="1" si="1067"/>
        <v>0.19989041095890409</v>
      </c>
      <c r="AG546" s="47">
        <f t="shared" ca="1" si="1067"/>
        <v>0.1795068493150685</v>
      </c>
      <c r="AH546" s="47">
        <f t="shared" ca="1" si="1067"/>
        <v>0.15912328767123288</v>
      </c>
      <c r="AI546" s="47">
        <f t="shared" ca="1" si="1067"/>
        <v>0.13939726027397259</v>
      </c>
      <c r="AJ546" s="47">
        <f t="shared" ca="1" si="1067"/>
        <v>0.11901369863013699</v>
      </c>
      <c r="AK546" s="47">
        <f t="shared" ca="1" si="1067"/>
        <v>9.9287671232876712E-2</v>
      </c>
      <c r="AL546" s="47">
        <f t="shared" ca="1" si="1067"/>
        <v>7.8904109589041094E-2</v>
      </c>
      <c r="AM546" s="51"/>
    </row>
    <row r="547" spans="1:39" ht="15" customHeight="1" x14ac:dyDescent="0.25">
      <c r="A547" s="254"/>
      <c r="B547" s="214"/>
      <c r="C547" s="214"/>
      <c r="D547" s="53" t="s">
        <v>21</v>
      </c>
      <c r="E547" s="38">
        <f ca="1">IF(E$541="","",E541*E546)</f>
        <v>0</v>
      </c>
      <c r="F547" s="38">
        <f t="shared" ref="F547:AL547" ca="1" si="1068">IF(F$541="","",F541*F546)</f>
        <v>0</v>
      </c>
      <c r="G547" s="38">
        <f t="shared" ca="1" si="1068"/>
        <v>0</v>
      </c>
      <c r="H547" s="38">
        <f t="shared" ca="1" si="1068"/>
        <v>0</v>
      </c>
      <c r="I547" s="38">
        <f t="shared" ca="1" si="1068"/>
        <v>0</v>
      </c>
      <c r="J547" s="38">
        <f t="shared" ca="1" si="1068"/>
        <v>0</v>
      </c>
      <c r="K547" s="38">
        <f t="shared" ca="1" si="1068"/>
        <v>0</v>
      </c>
      <c r="L547" s="38">
        <f t="shared" ca="1" si="1068"/>
        <v>0</v>
      </c>
      <c r="M547" s="38">
        <f t="shared" ca="1" si="1068"/>
        <v>0</v>
      </c>
      <c r="N547" s="38">
        <f t="shared" ca="1" si="1068"/>
        <v>0</v>
      </c>
      <c r="O547" s="38">
        <f t="shared" ca="1" si="1068"/>
        <v>0</v>
      </c>
      <c r="P547" s="38">
        <f t="shared" ca="1" si="1068"/>
        <v>0</v>
      </c>
      <c r="Q547" s="38">
        <f t="shared" ca="1" si="1068"/>
        <v>0</v>
      </c>
      <c r="R547" s="38">
        <f t="shared" ca="1" si="1068"/>
        <v>0</v>
      </c>
      <c r="S547" s="38">
        <f t="shared" ca="1" si="1068"/>
        <v>0</v>
      </c>
      <c r="T547" s="38">
        <f t="shared" ca="1" si="1068"/>
        <v>0</v>
      </c>
      <c r="U547" s="38">
        <f t="shared" ca="1" si="1068"/>
        <v>0</v>
      </c>
      <c r="V547" s="38">
        <f t="shared" ca="1" si="1068"/>
        <v>0</v>
      </c>
      <c r="W547" s="38">
        <f t="shared" ca="1" si="1068"/>
        <v>0</v>
      </c>
      <c r="X547" s="38">
        <f t="shared" ca="1" si="1068"/>
        <v>0</v>
      </c>
      <c r="Y547" s="38">
        <f t="shared" ca="1" si="1068"/>
        <v>0</v>
      </c>
      <c r="Z547" s="38">
        <f t="shared" ca="1" si="1068"/>
        <v>0</v>
      </c>
      <c r="AA547" s="38">
        <f t="shared" ca="1" si="1068"/>
        <v>0</v>
      </c>
      <c r="AB547" s="38">
        <f t="shared" ca="1" si="1068"/>
        <v>0</v>
      </c>
      <c r="AC547" s="38">
        <f t="shared" ca="1" si="1068"/>
        <v>0</v>
      </c>
      <c r="AD547" s="38">
        <f t="shared" ca="1" si="1068"/>
        <v>0</v>
      </c>
      <c r="AE547" s="38">
        <f t="shared" ca="1" si="1068"/>
        <v>0</v>
      </c>
      <c r="AF547" s="38">
        <f t="shared" ca="1" si="1068"/>
        <v>0</v>
      </c>
      <c r="AG547" s="38">
        <f t="shared" ca="1" si="1068"/>
        <v>0</v>
      </c>
      <c r="AH547" s="38">
        <f t="shared" ca="1" si="1068"/>
        <v>0</v>
      </c>
      <c r="AI547" s="38">
        <f t="shared" ca="1" si="1068"/>
        <v>0</v>
      </c>
      <c r="AJ547" s="38">
        <f t="shared" ca="1" si="1068"/>
        <v>0</v>
      </c>
      <c r="AK547" s="38">
        <f t="shared" ca="1" si="1068"/>
        <v>0</v>
      </c>
      <c r="AL547" s="38">
        <f t="shared" ca="1" si="1068"/>
        <v>0</v>
      </c>
      <c r="AM547" s="51"/>
    </row>
    <row r="548" spans="1:39" ht="15" customHeight="1" x14ac:dyDescent="0.25">
      <c r="A548" s="254"/>
      <c r="B548" s="214"/>
      <c r="C548" s="214"/>
      <c r="D548" s="53" t="s">
        <v>15</v>
      </c>
      <c r="E548" s="38">
        <f ca="1">IF(E537="","",E537+E547)</f>
        <v>0</v>
      </c>
      <c r="F548" s="39">
        <f ca="1">IF(F537="","",F537+F547)</f>
        <v>0</v>
      </c>
      <c r="G548" s="39">
        <f ca="1">IF(G537="","",G537+G547)</f>
        <v>0</v>
      </c>
      <c r="H548" s="39">
        <f t="shared" ref="H548" ca="1" si="1069">IF(H537="","",H537+H547)</f>
        <v>0</v>
      </c>
      <c r="I548" s="39">
        <f t="shared" ref="I548" ca="1" si="1070">IF(I537="","",I537+I547)</f>
        <v>0</v>
      </c>
      <c r="J548" s="39">
        <f t="shared" ref="J548" ca="1" si="1071">IF(J537="","",J537+J547)</f>
        <v>0</v>
      </c>
      <c r="K548" s="39">
        <f t="shared" ref="K548" ca="1" si="1072">IF(K537="","",K537+K547)</f>
        <v>0</v>
      </c>
      <c r="L548" s="39">
        <f t="shared" ref="L548" ca="1" si="1073">IF(L537="","",L537+L547)</f>
        <v>0</v>
      </c>
      <c r="M548" s="39">
        <f t="shared" ref="M548" ca="1" si="1074">IF(M537="","",M537+M547)</f>
        <v>0</v>
      </c>
      <c r="N548" s="40">
        <f t="shared" ref="N548" ca="1" si="1075">IF(N537="","",N537+N547)</f>
        <v>0</v>
      </c>
      <c r="O548" s="39">
        <f t="shared" ref="O548" ca="1" si="1076">IF(O537="","",O537+O547)</f>
        <v>0</v>
      </c>
      <c r="P548" s="39">
        <f t="shared" ref="P548" ca="1" si="1077">IF(P537="","",P537+P547)</f>
        <v>0</v>
      </c>
      <c r="Q548" s="39">
        <f t="shared" ref="Q548" ca="1" si="1078">IF(Q537="","",Q537+Q547)</f>
        <v>0</v>
      </c>
      <c r="R548" s="39">
        <f t="shared" ref="R548" ca="1" si="1079">IF(R537="","",R537+R547)</f>
        <v>0</v>
      </c>
      <c r="S548" s="39">
        <f t="shared" ref="S548" ca="1" si="1080">IF(S537="","",S537+S547)</f>
        <v>0</v>
      </c>
      <c r="T548" s="39">
        <f t="shared" ref="T548" ca="1" si="1081">IF(T537="","",T537+T547)</f>
        <v>0</v>
      </c>
      <c r="U548" s="39">
        <f t="shared" ref="U548" ca="1" si="1082">IF(U537="","",U537+U547)</f>
        <v>0</v>
      </c>
      <c r="V548" s="39">
        <f t="shared" ref="V548" ca="1" si="1083">IF(V537="","",V537+V547)</f>
        <v>0</v>
      </c>
      <c r="W548" s="39">
        <f t="shared" ref="W548" ca="1" si="1084">IF(W537="","",W537+W547)</f>
        <v>0</v>
      </c>
      <c r="X548" s="39">
        <f t="shared" ref="X548" ca="1" si="1085">IF(X537="","",X537+X547)</f>
        <v>0</v>
      </c>
      <c r="Y548" s="39">
        <f t="shared" ref="Y548" ca="1" si="1086">IF(Y537="","",Y537+Y547)</f>
        <v>0</v>
      </c>
      <c r="Z548" s="40">
        <f t="shared" ref="Z548" ca="1" si="1087">IF(Z537="","",Z537+Z547)</f>
        <v>0</v>
      </c>
      <c r="AA548" s="38">
        <f t="shared" ref="AA548" ca="1" si="1088">IF(AA537="","",AA537+AA547)</f>
        <v>0</v>
      </c>
      <c r="AB548" s="39">
        <f t="shared" ref="AB548" ca="1" si="1089">IF(AB537="","",AB537+AB547)</f>
        <v>0</v>
      </c>
      <c r="AC548" s="39">
        <f t="shared" ref="AC548" ca="1" si="1090">IF(AC537="","",AC537+AC547)</f>
        <v>0</v>
      </c>
      <c r="AD548" s="39">
        <f t="shared" ref="AD548" ca="1" si="1091">IF(AD537="","",AD537+AD547)</f>
        <v>0</v>
      </c>
      <c r="AE548" s="39">
        <f t="shared" ref="AE548" ca="1" si="1092">IF(AE537="","",AE537+AE547)</f>
        <v>0</v>
      </c>
      <c r="AF548" s="39">
        <f t="shared" ref="AF548" ca="1" si="1093">IF(AF537="","",AF537+AF547)</f>
        <v>0</v>
      </c>
      <c r="AG548" s="39">
        <f t="shared" ref="AG548" ca="1" si="1094">IF(AG537="","",AG537+AG547)</f>
        <v>0</v>
      </c>
      <c r="AH548" s="39">
        <f t="shared" ref="AH548" ca="1" si="1095">IF(AH537="","",AH537+AH547)</f>
        <v>0</v>
      </c>
      <c r="AI548" s="39">
        <f t="shared" ref="AI548" ca="1" si="1096">IF(AI537="","",AI537+AI547)</f>
        <v>0</v>
      </c>
      <c r="AJ548" s="39">
        <f t="shared" ref="AJ548" ca="1" si="1097">IF(AJ537="","",AJ537+AJ547)</f>
        <v>0</v>
      </c>
      <c r="AK548" s="39">
        <f t="shared" ref="AK548" ca="1" si="1098">IF(AK537="","",AK537+AK547)</f>
        <v>0</v>
      </c>
      <c r="AL548" s="39">
        <f t="shared" ref="AL548" ca="1" si="1099">IF(AL537="","",AL537+AL547)</f>
        <v>0</v>
      </c>
      <c r="AM548" s="51"/>
    </row>
    <row r="549" spans="1:39" ht="15" customHeight="1" x14ac:dyDescent="0.25">
      <c r="A549" s="254"/>
      <c r="B549" s="214"/>
      <c r="C549" s="214"/>
      <c r="D549" s="53" t="s">
        <v>16</v>
      </c>
      <c r="E549" s="44">
        <f t="shared" ref="E549:AL549" ca="1" si="1100">IF(E541="","",E541+E547)</f>
        <v>0</v>
      </c>
      <c r="F549">
        <f t="shared" ca="1" si="1100"/>
        <v>0</v>
      </c>
      <c r="G549">
        <f t="shared" ca="1" si="1100"/>
        <v>0</v>
      </c>
      <c r="H549">
        <f t="shared" ca="1" si="1100"/>
        <v>0</v>
      </c>
      <c r="I549">
        <f t="shared" ca="1" si="1100"/>
        <v>0</v>
      </c>
      <c r="J549">
        <f t="shared" ca="1" si="1100"/>
        <v>0</v>
      </c>
      <c r="K549">
        <f t="shared" ca="1" si="1100"/>
        <v>0</v>
      </c>
      <c r="L549">
        <f t="shared" ca="1" si="1100"/>
        <v>0</v>
      </c>
      <c r="M549">
        <f t="shared" ca="1" si="1100"/>
        <v>0</v>
      </c>
      <c r="N549" s="45">
        <f t="shared" ca="1" si="1100"/>
        <v>0</v>
      </c>
      <c r="O549">
        <f t="shared" ca="1" si="1100"/>
        <v>0</v>
      </c>
      <c r="P549">
        <f t="shared" ca="1" si="1100"/>
        <v>0</v>
      </c>
      <c r="Q549">
        <f t="shared" ca="1" si="1100"/>
        <v>0</v>
      </c>
      <c r="R549">
        <f t="shared" ca="1" si="1100"/>
        <v>0</v>
      </c>
      <c r="S549">
        <f t="shared" ca="1" si="1100"/>
        <v>0</v>
      </c>
      <c r="T549">
        <f t="shared" ca="1" si="1100"/>
        <v>0</v>
      </c>
      <c r="U549">
        <f t="shared" ca="1" si="1100"/>
        <v>0</v>
      </c>
      <c r="V549">
        <f t="shared" ca="1" si="1100"/>
        <v>0</v>
      </c>
      <c r="W549">
        <f t="shared" ca="1" si="1100"/>
        <v>0</v>
      </c>
      <c r="X549">
        <f t="shared" ca="1" si="1100"/>
        <v>0</v>
      </c>
      <c r="Y549">
        <f t="shared" ca="1" si="1100"/>
        <v>0</v>
      </c>
      <c r="Z549" s="45">
        <f t="shared" ca="1" si="1100"/>
        <v>0</v>
      </c>
      <c r="AA549" s="44">
        <f t="shared" ca="1" si="1100"/>
        <v>0</v>
      </c>
      <c r="AB549">
        <f t="shared" ca="1" si="1100"/>
        <v>0</v>
      </c>
      <c r="AC549">
        <f t="shared" ca="1" si="1100"/>
        <v>0</v>
      </c>
      <c r="AD549">
        <f t="shared" ca="1" si="1100"/>
        <v>0</v>
      </c>
      <c r="AE549">
        <f t="shared" ca="1" si="1100"/>
        <v>0</v>
      </c>
      <c r="AF549">
        <f t="shared" ca="1" si="1100"/>
        <v>0</v>
      </c>
      <c r="AG549">
        <f t="shared" ca="1" si="1100"/>
        <v>0</v>
      </c>
      <c r="AH549">
        <f t="shared" ca="1" si="1100"/>
        <v>0</v>
      </c>
      <c r="AI549">
        <f t="shared" ca="1" si="1100"/>
        <v>0</v>
      </c>
      <c r="AJ549">
        <f t="shared" ca="1" si="1100"/>
        <v>0</v>
      </c>
      <c r="AK549">
        <f t="shared" ca="1" si="1100"/>
        <v>0</v>
      </c>
      <c r="AL549">
        <f t="shared" ca="1" si="1100"/>
        <v>0</v>
      </c>
      <c r="AM549" s="51"/>
    </row>
    <row r="550" spans="1:39" ht="15.75" customHeight="1" x14ac:dyDescent="0.25">
      <c r="A550" s="254"/>
      <c r="B550" s="214"/>
      <c r="C550" s="214"/>
      <c r="D550" s="50" t="s">
        <v>8</v>
      </c>
      <c r="E550" s="244">
        <f>SUMIFS(Katsayilar!$C$2:$C$50,Katsayilar!$A$2:$A$50,"&lt;="&amp;DATE(YEAR(E534),MONTH(E534),1),Katsayilar!$B$2:$B$50,"&gt;="&amp;DATE(YEAR(E534),MONTH(E534),1))</f>
        <v>0.43368400000000001</v>
      </c>
      <c r="F550" s="238"/>
      <c r="G550" s="238"/>
      <c r="H550" s="230"/>
      <c r="I550" s="231">
        <f>SUMIFS(Katsayilar!$C$2:$C$50,Katsayilar!$A$2:$A$50,"&lt;="&amp;DATE(YEAR(I534),MONTH(I534),1),Katsayilar!$B$2:$B$50,"&gt;="&amp;DATE(YEAR(I534),MONTH(I534),1))</f>
        <v>0.50979600000000003</v>
      </c>
      <c r="J550" s="238"/>
      <c r="K550" s="238"/>
      <c r="L550" s="238"/>
      <c r="M550" s="238"/>
      <c r="N550" s="239"/>
      <c r="O550" s="244">
        <f>SUMIFS(Katsayilar!$C$2:$C$50,Katsayilar!$A$2:$A$50,"&lt;="&amp;DATE(YEAR(O534),MONTH(O534),1),Katsayilar!$B$2:$B$50,"&gt;="&amp;DATE(YEAR(O534),MONTH(O534),1))</f>
        <v>0.76087099999999996</v>
      </c>
      <c r="P550" s="238"/>
      <c r="Q550" s="238"/>
      <c r="R550" s="238"/>
      <c r="S550" s="238"/>
      <c r="T550" s="230"/>
      <c r="U550" s="231">
        <f>SUMIFS(Katsayilar!$C$2:$C$50,Katsayilar!$A$2:$A$50,"&lt;="&amp;DATE(YEAR(U534),MONTH(U534),1),Katsayilar!$B$2:$B$50,"&gt;="&amp;DATE(YEAR(U534),MONTH(U534),1))</f>
        <v>0.90779600000000005</v>
      </c>
      <c r="V550" s="238"/>
      <c r="W550" s="238"/>
      <c r="X550" s="238"/>
      <c r="Y550" s="238"/>
      <c r="Z550" s="239"/>
      <c r="AA550" s="244">
        <f>SUMIFS(Katsayilar!$C$2:$C$50,Katsayilar!$A$2:$A$50,"&lt;="&amp;DATE(YEAR(AA534),MONTH(AA534),1),Katsayilar!$B$2:$B$50,"&gt;="&amp;DATE(YEAR(AA534),MONTH(AA534),1))</f>
        <v>1.012556</v>
      </c>
      <c r="AB550" s="238"/>
      <c r="AC550" s="238"/>
      <c r="AD550" s="238"/>
      <c r="AE550" s="238"/>
      <c r="AF550" s="230"/>
      <c r="AG550" s="231">
        <f>SUMIFS(Katsayilar!$C$2:$C$50,Katsayilar!$A$2:$A$50,"&lt;="&amp;DATE(YEAR(AG534),MONTH(AG534),1),Katsayilar!$B$2:$B$50,"&gt;="&amp;DATE(YEAR(AG534),MONTH(AG534),1))</f>
        <v>1.1702109999999999</v>
      </c>
      <c r="AH550" s="238"/>
      <c r="AI550" s="238"/>
      <c r="AJ550" s="238"/>
      <c r="AK550" s="238"/>
      <c r="AL550" s="239"/>
      <c r="AM550" s="51"/>
    </row>
    <row r="551" spans="1:39" ht="15.75" customHeight="1" x14ac:dyDescent="0.25">
      <c r="A551" s="254"/>
      <c r="B551" s="214"/>
      <c r="C551" s="214"/>
      <c r="D551" s="50" t="s">
        <v>17</v>
      </c>
      <c r="E551" s="240">
        <f>SUM(E537:H537)</f>
        <v>0</v>
      </c>
      <c r="F551" s="241"/>
      <c r="G551" s="241"/>
      <c r="H551" s="223"/>
      <c r="I551" s="242">
        <f>SUM(I537:N537)</f>
        <v>0</v>
      </c>
      <c r="J551" s="241"/>
      <c r="K551" s="241"/>
      <c r="L551" s="241"/>
      <c r="M551" s="241"/>
      <c r="N551" s="243"/>
      <c r="O551" s="240">
        <f t="shared" ref="O551:O555" si="1101">SUM(O537:T537)</f>
        <v>0</v>
      </c>
      <c r="P551" s="241"/>
      <c r="Q551" s="241"/>
      <c r="R551" s="241"/>
      <c r="S551" s="241"/>
      <c r="T551" s="223"/>
      <c r="U551" s="242">
        <f t="shared" ref="U551:U555" si="1102">SUM(U537:Z537)</f>
        <v>0</v>
      </c>
      <c r="V551" s="241"/>
      <c r="W551" s="241"/>
      <c r="X551" s="241"/>
      <c r="Y551" s="241"/>
      <c r="Z551" s="243"/>
      <c r="AA551" s="240">
        <f t="shared" ref="AA551:AA555" si="1103">SUM(AA537:AF537)</f>
        <v>0</v>
      </c>
      <c r="AB551" s="241"/>
      <c r="AC551" s="241"/>
      <c r="AD551" s="241"/>
      <c r="AE551" s="241"/>
      <c r="AF551" s="223"/>
      <c r="AG551" s="242">
        <f t="shared" ref="AG551:AG555" si="1104">SUM(AG537:AL537)</f>
        <v>0</v>
      </c>
      <c r="AH551" s="241"/>
      <c r="AI551" s="241"/>
      <c r="AJ551" s="241"/>
      <c r="AK551" s="241"/>
      <c r="AL551" s="243"/>
      <c r="AM551" s="49">
        <f>SUM(E551:AL551)</f>
        <v>0</v>
      </c>
    </row>
    <row r="552" spans="1:39" ht="15.75" customHeight="1" x14ac:dyDescent="0.25">
      <c r="A552" s="254"/>
      <c r="B552" s="214"/>
      <c r="C552" s="214"/>
      <c r="D552" s="50" t="s">
        <v>51</v>
      </c>
      <c r="E552" s="240">
        <f>SUM(E538:H538)</f>
        <v>0</v>
      </c>
      <c r="F552" s="241"/>
      <c r="G552" s="241"/>
      <c r="H552" s="223"/>
      <c r="I552" s="242">
        <f t="shared" ref="I552:I555" si="1105">SUM(I538:N538)</f>
        <v>0</v>
      </c>
      <c r="J552" s="241"/>
      <c r="K552" s="241"/>
      <c r="L552" s="241"/>
      <c r="M552" s="241"/>
      <c r="N552" s="243"/>
      <c r="O552" s="240">
        <f t="shared" si="1101"/>
        <v>0</v>
      </c>
      <c r="P552" s="241"/>
      <c r="Q552" s="241"/>
      <c r="R552" s="241"/>
      <c r="S552" s="241"/>
      <c r="T552" s="223"/>
      <c r="U552" s="242">
        <f t="shared" si="1102"/>
        <v>0</v>
      </c>
      <c r="V552" s="241"/>
      <c r="W552" s="241"/>
      <c r="X552" s="241"/>
      <c r="Y552" s="241"/>
      <c r="Z552" s="243"/>
      <c r="AA552" s="240">
        <f t="shared" si="1103"/>
        <v>0</v>
      </c>
      <c r="AB552" s="241"/>
      <c r="AC552" s="241"/>
      <c r="AD552" s="241"/>
      <c r="AE552" s="241"/>
      <c r="AF552" s="223"/>
      <c r="AG552" s="242">
        <f t="shared" si="1104"/>
        <v>0</v>
      </c>
      <c r="AH552" s="241"/>
      <c r="AI552" s="241"/>
      <c r="AJ552" s="241"/>
      <c r="AK552" s="241"/>
      <c r="AL552" s="243"/>
      <c r="AM552" s="49">
        <f t="shared" ref="AM552:AM558" si="1106">SUM(E552:AL552)</f>
        <v>0</v>
      </c>
    </row>
    <row r="553" spans="1:39" ht="15.75" customHeight="1" x14ac:dyDescent="0.25">
      <c r="A553" s="254"/>
      <c r="B553" s="214"/>
      <c r="C553" s="214"/>
      <c r="D553" s="50" t="s">
        <v>18</v>
      </c>
      <c r="E553" s="240">
        <f t="shared" ref="E553:E555" si="1107">SUM(E539:H539)</f>
        <v>0</v>
      </c>
      <c r="F553" s="241"/>
      <c r="G553" s="241"/>
      <c r="H553" s="223"/>
      <c r="I553" s="242">
        <f t="shared" si="1105"/>
        <v>0</v>
      </c>
      <c r="J553" s="241"/>
      <c r="K553" s="241"/>
      <c r="L553" s="241"/>
      <c r="M553" s="241"/>
      <c r="N553" s="243"/>
      <c r="O553" s="240">
        <f t="shared" si="1101"/>
        <v>0</v>
      </c>
      <c r="P553" s="241"/>
      <c r="Q553" s="241"/>
      <c r="R553" s="241"/>
      <c r="S553" s="241"/>
      <c r="T553" s="223"/>
      <c r="U553" s="242">
        <f t="shared" si="1102"/>
        <v>0</v>
      </c>
      <c r="V553" s="241"/>
      <c r="W553" s="241"/>
      <c r="X553" s="241"/>
      <c r="Y553" s="241"/>
      <c r="Z553" s="243"/>
      <c r="AA553" s="240">
        <f t="shared" si="1103"/>
        <v>0</v>
      </c>
      <c r="AB553" s="241"/>
      <c r="AC553" s="241"/>
      <c r="AD553" s="241"/>
      <c r="AE553" s="241"/>
      <c r="AF553" s="223"/>
      <c r="AG553" s="242">
        <f t="shared" si="1104"/>
        <v>0</v>
      </c>
      <c r="AH553" s="241"/>
      <c r="AI553" s="241"/>
      <c r="AJ553" s="241"/>
      <c r="AK553" s="241"/>
      <c r="AL553" s="243"/>
      <c r="AM553" s="49">
        <f t="shared" si="1106"/>
        <v>0</v>
      </c>
    </row>
    <row r="554" spans="1:39" ht="15.75" customHeight="1" x14ac:dyDescent="0.25">
      <c r="A554" s="254"/>
      <c r="B554" s="214"/>
      <c r="C554" s="214"/>
      <c r="D554" s="50" t="s">
        <v>9</v>
      </c>
      <c r="E554" s="240">
        <f t="shared" si="1107"/>
        <v>0</v>
      </c>
      <c r="F554" s="241"/>
      <c r="G554" s="241"/>
      <c r="H554" s="223"/>
      <c r="I554" s="242">
        <f t="shared" si="1105"/>
        <v>0</v>
      </c>
      <c r="J554" s="241"/>
      <c r="K554" s="241"/>
      <c r="L554" s="241"/>
      <c r="M554" s="241"/>
      <c r="N554" s="243"/>
      <c r="O554" s="240">
        <f t="shared" si="1101"/>
        <v>0</v>
      </c>
      <c r="P554" s="241"/>
      <c r="Q554" s="241"/>
      <c r="R554" s="241"/>
      <c r="S554" s="241"/>
      <c r="T554" s="223"/>
      <c r="U554" s="242">
        <f t="shared" si="1102"/>
        <v>0</v>
      </c>
      <c r="V554" s="241"/>
      <c r="W554" s="241"/>
      <c r="X554" s="241"/>
      <c r="Y554" s="241"/>
      <c r="Z554" s="243"/>
      <c r="AA554" s="240">
        <f t="shared" si="1103"/>
        <v>0</v>
      </c>
      <c r="AB554" s="241"/>
      <c r="AC554" s="241"/>
      <c r="AD554" s="241"/>
      <c r="AE554" s="241"/>
      <c r="AF554" s="223"/>
      <c r="AG554" s="242">
        <f t="shared" si="1104"/>
        <v>0</v>
      </c>
      <c r="AH554" s="241"/>
      <c r="AI554" s="241"/>
      <c r="AJ554" s="241"/>
      <c r="AK554" s="241"/>
      <c r="AL554" s="243"/>
      <c r="AM554" s="49">
        <f t="shared" si="1106"/>
        <v>0</v>
      </c>
    </row>
    <row r="555" spans="1:39" ht="15.75" customHeight="1" x14ac:dyDescent="0.25">
      <c r="A555" s="254"/>
      <c r="B555" s="214"/>
      <c r="C555" s="214"/>
      <c r="D555" s="50" t="s">
        <v>19</v>
      </c>
      <c r="E555" s="240">
        <f t="shared" si="1107"/>
        <v>0</v>
      </c>
      <c r="F555" s="241"/>
      <c r="G555" s="241"/>
      <c r="H555" s="223"/>
      <c r="I555" s="242">
        <f t="shared" si="1105"/>
        <v>0</v>
      </c>
      <c r="J555" s="241"/>
      <c r="K555" s="241"/>
      <c r="L555" s="241"/>
      <c r="M555" s="241"/>
      <c r="N555" s="243"/>
      <c r="O555" s="240">
        <f t="shared" si="1101"/>
        <v>0</v>
      </c>
      <c r="P555" s="241"/>
      <c r="Q555" s="241"/>
      <c r="R555" s="241"/>
      <c r="S555" s="241"/>
      <c r="T555" s="223"/>
      <c r="U555" s="242">
        <f t="shared" si="1102"/>
        <v>0</v>
      </c>
      <c r="V555" s="241"/>
      <c r="W555" s="241"/>
      <c r="X555" s="241"/>
      <c r="Y555" s="241"/>
      <c r="Z555" s="243"/>
      <c r="AA555" s="240">
        <f t="shared" si="1103"/>
        <v>0</v>
      </c>
      <c r="AB555" s="241"/>
      <c r="AC555" s="241"/>
      <c r="AD555" s="241"/>
      <c r="AE555" s="241"/>
      <c r="AF555" s="223"/>
      <c r="AG555" s="242">
        <f t="shared" si="1104"/>
        <v>0</v>
      </c>
      <c r="AH555" s="241"/>
      <c r="AI555" s="241"/>
      <c r="AJ555" s="241"/>
      <c r="AK555" s="241"/>
      <c r="AL555" s="243"/>
      <c r="AM555" s="49">
        <f t="shared" si="1106"/>
        <v>0</v>
      </c>
    </row>
    <row r="556" spans="1:39" ht="15.75" customHeight="1" x14ac:dyDescent="0.25">
      <c r="A556" s="254"/>
      <c r="B556" s="214"/>
      <c r="C556" s="214"/>
      <c r="D556" s="50" t="s">
        <v>21</v>
      </c>
      <c r="E556" s="240">
        <f ca="1">SUM(E547:H547)</f>
        <v>0</v>
      </c>
      <c r="F556" s="241"/>
      <c r="G556" s="241"/>
      <c r="H556" s="223"/>
      <c r="I556" s="242">
        <f ca="1">SUM(I547:N547)</f>
        <v>0</v>
      </c>
      <c r="J556" s="241"/>
      <c r="K556" s="241"/>
      <c r="L556" s="241"/>
      <c r="M556" s="241"/>
      <c r="N556" s="243"/>
      <c r="O556" s="240">
        <f ca="1">SUM(O547:T547)</f>
        <v>0</v>
      </c>
      <c r="P556" s="241"/>
      <c r="Q556" s="241"/>
      <c r="R556" s="241"/>
      <c r="S556" s="241"/>
      <c r="T556" s="223"/>
      <c r="U556" s="242">
        <f ca="1">SUM(U547:Z547)</f>
        <v>0</v>
      </c>
      <c r="V556" s="241"/>
      <c r="W556" s="241"/>
      <c r="X556" s="241"/>
      <c r="Y556" s="241"/>
      <c r="Z556" s="243"/>
      <c r="AA556" s="240">
        <f ca="1">SUM(AA547:AF547)</f>
        <v>0</v>
      </c>
      <c r="AB556" s="241"/>
      <c r="AC556" s="241"/>
      <c r="AD556" s="241"/>
      <c r="AE556" s="241"/>
      <c r="AF556" s="223"/>
      <c r="AG556" s="242">
        <f ca="1">SUM(AG547:AL547)</f>
        <v>0</v>
      </c>
      <c r="AH556" s="241"/>
      <c r="AI556" s="241"/>
      <c r="AJ556" s="241"/>
      <c r="AK556" s="241"/>
      <c r="AL556" s="243"/>
      <c r="AM556" s="49">
        <f t="shared" ca="1" si="1106"/>
        <v>0</v>
      </c>
    </row>
    <row r="557" spans="1:39" ht="15.75" customHeight="1" x14ac:dyDescent="0.25">
      <c r="A557" s="254"/>
      <c r="B557" s="214"/>
      <c r="C557" s="214"/>
      <c r="D557" s="50" t="s">
        <v>15</v>
      </c>
      <c r="E557" s="240">
        <f t="shared" ref="E557:E558" ca="1" si="1108">SUM(E548:H548)</f>
        <v>0</v>
      </c>
      <c r="F557" s="241"/>
      <c r="G557" s="241"/>
      <c r="H557" s="223"/>
      <c r="I557" s="242">
        <f t="shared" ref="I557:I558" ca="1" si="1109">SUM(I548:N548)</f>
        <v>0</v>
      </c>
      <c r="J557" s="241"/>
      <c r="K557" s="241"/>
      <c r="L557" s="241"/>
      <c r="M557" s="241"/>
      <c r="N557" s="243"/>
      <c r="O557" s="240">
        <f t="shared" ref="O557:O558" ca="1" si="1110">SUM(O548:T548)</f>
        <v>0</v>
      </c>
      <c r="P557" s="241"/>
      <c r="Q557" s="241"/>
      <c r="R557" s="241"/>
      <c r="S557" s="241"/>
      <c r="T557" s="223"/>
      <c r="U557" s="242">
        <f t="shared" ref="U557:U558" ca="1" si="1111">SUM(U548:Z548)</f>
        <v>0</v>
      </c>
      <c r="V557" s="241"/>
      <c r="W557" s="241"/>
      <c r="X557" s="241"/>
      <c r="Y557" s="241"/>
      <c r="Z557" s="243"/>
      <c r="AA557" s="240">
        <f t="shared" ref="AA557:AA558" ca="1" si="1112">SUM(AA548:AF548)</f>
        <v>0</v>
      </c>
      <c r="AB557" s="241"/>
      <c r="AC557" s="241"/>
      <c r="AD557" s="241"/>
      <c r="AE557" s="241"/>
      <c r="AF557" s="223"/>
      <c r="AG557" s="242">
        <f t="shared" ref="AG557:AG558" ca="1" si="1113">SUM(AG548:AL548)</f>
        <v>0</v>
      </c>
      <c r="AH557" s="241"/>
      <c r="AI557" s="241"/>
      <c r="AJ557" s="241"/>
      <c r="AK557" s="241"/>
      <c r="AL557" s="243"/>
      <c r="AM557" s="49">
        <f t="shared" ca="1" si="1106"/>
        <v>0</v>
      </c>
    </row>
    <row r="558" spans="1:39" ht="15.75" customHeight="1" thickBot="1" x14ac:dyDescent="0.3">
      <c r="A558" s="255"/>
      <c r="B558" s="215"/>
      <c r="C558" s="215"/>
      <c r="D558" s="54" t="s">
        <v>16</v>
      </c>
      <c r="E558" s="245">
        <f t="shared" ca="1" si="1108"/>
        <v>0</v>
      </c>
      <c r="F558" s="246"/>
      <c r="G558" s="246"/>
      <c r="H558" s="232"/>
      <c r="I558" s="247">
        <f t="shared" ca="1" si="1109"/>
        <v>0</v>
      </c>
      <c r="J558" s="246"/>
      <c r="K558" s="246"/>
      <c r="L558" s="246"/>
      <c r="M558" s="246"/>
      <c r="N558" s="248"/>
      <c r="O558" s="245">
        <f t="shared" ca="1" si="1110"/>
        <v>0</v>
      </c>
      <c r="P558" s="246"/>
      <c r="Q558" s="246"/>
      <c r="R558" s="246"/>
      <c r="S558" s="246"/>
      <c r="T558" s="232"/>
      <c r="U558" s="247">
        <f t="shared" ca="1" si="1111"/>
        <v>0</v>
      </c>
      <c r="V558" s="246"/>
      <c r="W558" s="246"/>
      <c r="X558" s="246"/>
      <c r="Y558" s="246"/>
      <c r="Z558" s="248"/>
      <c r="AA558" s="245">
        <f t="shared" ca="1" si="1112"/>
        <v>0</v>
      </c>
      <c r="AB558" s="246"/>
      <c r="AC558" s="246"/>
      <c r="AD558" s="246"/>
      <c r="AE558" s="246"/>
      <c r="AF558" s="232"/>
      <c r="AG558" s="247">
        <f t="shared" ca="1" si="1113"/>
        <v>0</v>
      </c>
      <c r="AH558" s="246"/>
      <c r="AI558" s="246"/>
      <c r="AJ558" s="246"/>
      <c r="AK558" s="246"/>
      <c r="AL558" s="248"/>
      <c r="AM558" s="55">
        <f t="shared" ca="1" si="1106"/>
        <v>0</v>
      </c>
    </row>
    <row r="559" spans="1:39" ht="4.5" customHeight="1" x14ac:dyDescent="0.25">
      <c r="A559" s="253">
        <v>23</v>
      </c>
      <c r="B559" s="213">
        <f>'VERİ GİRİŞİ'!B34</f>
        <v>0</v>
      </c>
      <c r="C559" s="213">
        <f>'VERİ GİRİŞİ'!C34</f>
        <v>0</v>
      </c>
      <c r="D559" s="61" t="s">
        <v>50</v>
      </c>
      <c r="E559" s="62">
        <v>45016</v>
      </c>
      <c r="F559" s="63">
        <v>45044</v>
      </c>
      <c r="G559" s="63">
        <v>45047</v>
      </c>
      <c r="H559" s="63">
        <v>45078</v>
      </c>
      <c r="I559" s="63">
        <v>45108</v>
      </c>
      <c r="J559" s="63">
        <v>45139</v>
      </c>
      <c r="K559" s="63">
        <v>45170</v>
      </c>
      <c r="L559" s="63">
        <v>45200</v>
      </c>
      <c r="M559" s="63">
        <v>45231</v>
      </c>
      <c r="N559" s="64">
        <v>45261</v>
      </c>
      <c r="O559" s="65">
        <v>45292</v>
      </c>
      <c r="P559" s="63">
        <v>45323</v>
      </c>
      <c r="Q559" s="63">
        <v>45352</v>
      </c>
      <c r="R559" s="63">
        <v>45383</v>
      </c>
      <c r="S559" s="63">
        <v>45413</v>
      </c>
      <c r="T559" s="63">
        <v>45444</v>
      </c>
      <c r="U559" s="63">
        <v>45474</v>
      </c>
      <c r="V559" s="63">
        <v>45505</v>
      </c>
      <c r="W559" s="63">
        <v>45536</v>
      </c>
      <c r="X559" s="63">
        <v>45566</v>
      </c>
      <c r="Y559" s="63">
        <v>45597</v>
      </c>
      <c r="Z559" s="64">
        <v>45627</v>
      </c>
      <c r="AA559" s="62">
        <v>45658</v>
      </c>
      <c r="AB559" s="63">
        <v>45689</v>
      </c>
      <c r="AC559" s="63">
        <v>45717</v>
      </c>
      <c r="AD559" s="63">
        <v>45748</v>
      </c>
      <c r="AE559" s="63">
        <v>45778</v>
      </c>
      <c r="AF559" s="63">
        <v>45809</v>
      </c>
      <c r="AG559" s="63">
        <v>45839</v>
      </c>
      <c r="AH559" s="63">
        <v>45870</v>
      </c>
      <c r="AI559" s="63">
        <v>45901</v>
      </c>
      <c r="AJ559" s="63">
        <v>45931</v>
      </c>
      <c r="AK559" s="63">
        <v>45962</v>
      </c>
      <c r="AL559" s="66">
        <v>45992</v>
      </c>
      <c r="AM559" s="67"/>
    </row>
    <row r="560" spans="1:39" x14ac:dyDescent="0.25">
      <c r="A560" s="254"/>
      <c r="B560" s="214"/>
      <c r="C560" s="214"/>
      <c r="D560" s="50" t="s">
        <v>20</v>
      </c>
      <c r="E560" s="79">
        <f>'VERİ GİRİŞİ'!E34</f>
        <v>0</v>
      </c>
      <c r="F560" s="79">
        <f>'VERİ GİRİŞİ'!F34</f>
        <v>0</v>
      </c>
      <c r="G560" s="79">
        <f>'VERİ GİRİŞİ'!G34</f>
        <v>0</v>
      </c>
      <c r="H560" s="79">
        <f>'VERİ GİRİŞİ'!H34</f>
        <v>0</v>
      </c>
      <c r="I560" s="79">
        <f>'VERİ GİRİŞİ'!I34</f>
        <v>0</v>
      </c>
      <c r="J560" s="79">
        <f>'VERİ GİRİŞİ'!J34</f>
        <v>0</v>
      </c>
      <c r="K560" s="79">
        <f>'VERİ GİRİŞİ'!K34</f>
        <v>0</v>
      </c>
      <c r="L560" s="79">
        <f>'VERİ GİRİŞİ'!L34</f>
        <v>0</v>
      </c>
      <c r="M560" s="79">
        <f>'VERİ GİRİŞİ'!M34</f>
        <v>0</v>
      </c>
      <c r="N560" s="79">
        <f>'VERİ GİRİŞİ'!N34</f>
        <v>0</v>
      </c>
      <c r="O560" s="79">
        <f>'VERİ GİRİŞİ'!O34</f>
        <v>0</v>
      </c>
      <c r="P560" s="79">
        <f>'VERİ GİRİŞİ'!P34</f>
        <v>0</v>
      </c>
      <c r="Q560" s="79">
        <f>'VERİ GİRİŞİ'!Q34</f>
        <v>0</v>
      </c>
      <c r="R560" s="79">
        <f>'VERİ GİRİŞİ'!R34</f>
        <v>0</v>
      </c>
      <c r="S560" s="79">
        <f>'VERİ GİRİŞİ'!S34</f>
        <v>0</v>
      </c>
      <c r="T560" s="79">
        <f>'VERİ GİRİŞİ'!T34</f>
        <v>0</v>
      </c>
      <c r="U560" s="79">
        <f>'VERİ GİRİŞİ'!U34</f>
        <v>0</v>
      </c>
      <c r="V560" s="79">
        <f>'VERİ GİRİŞİ'!V34</f>
        <v>0</v>
      </c>
      <c r="W560" s="79">
        <f>'VERİ GİRİŞİ'!W34</f>
        <v>0</v>
      </c>
      <c r="X560" s="79">
        <f>'VERİ GİRİŞİ'!X34</f>
        <v>0</v>
      </c>
      <c r="Y560" s="79">
        <f>'VERİ GİRİŞİ'!Y34</f>
        <v>0</v>
      </c>
      <c r="Z560" s="79">
        <f>'VERİ GİRİŞİ'!Z34</f>
        <v>0</v>
      </c>
      <c r="AA560" s="79">
        <f>'VERİ GİRİŞİ'!AA34</f>
        <v>0</v>
      </c>
      <c r="AB560" s="79">
        <f>'VERİ GİRİŞİ'!AB34</f>
        <v>0</v>
      </c>
      <c r="AC560" s="79">
        <f>'VERİ GİRİŞİ'!AC34</f>
        <v>0</v>
      </c>
      <c r="AD560" s="79">
        <f>'VERİ GİRİŞİ'!AD34</f>
        <v>0</v>
      </c>
      <c r="AE560" s="79">
        <f>'VERİ GİRİŞİ'!AE34</f>
        <v>0</v>
      </c>
      <c r="AF560" s="79">
        <f>'VERİ GİRİŞİ'!AF34</f>
        <v>0</v>
      </c>
      <c r="AG560" s="79">
        <f>'VERİ GİRİŞİ'!AG34</f>
        <v>0</v>
      </c>
      <c r="AH560" s="79">
        <f>'VERİ GİRİŞİ'!AH34</f>
        <v>0</v>
      </c>
      <c r="AI560" s="79">
        <f>'VERİ GİRİŞİ'!AI34</f>
        <v>0</v>
      </c>
      <c r="AJ560" s="79">
        <f>'VERİ GİRİŞİ'!AJ34</f>
        <v>0</v>
      </c>
      <c r="AK560" s="79">
        <f>'VERİ GİRİŞİ'!AK34</f>
        <v>0</v>
      </c>
      <c r="AL560" s="79">
        <f>'VERİ GİRİŞİ'!AL34</f>
        <v>0</v>
      </c>
      <c r="AM560" s="52"/>
    </row>
    <row r="561" spans="1:39" ht="15" customHeight="1" x14ac:dyDescent="0.25">
      <c r="A561" s="254"/>
      <c r="B561" s="214"/>
      <c r="C561" s="214"/>
      <c r="D561" s="53" t="s">
        <v>8</v>
      </c>
      <c r="E561" s="35">
        <f>SUMIFS(Katsayilar!$C$2:$C$50,Katsayilar!$A$2:$A$50,"&lt;="&amp;DATE(YEAR(E559),MONTH(E559),1),Katsayilar!$B$2:$B$50,"&gt;="&amp;DATE(YEAR(E559),MONTH(E559),1))</f>
        <v>0.43368400000000001</v>
      </c>
      <c r="F561" s="36">
        <f>SUMIFS(Katsayilar!$C$2:$C$50,Katsayilar!$A$2:$A$50,"&lt;="&amp;DATE(YEAR(F559),MONTH(F559),1),Katsayilar!$B$2:$B$50,"&gt;="&amp;DATE(YEAR(F559),MONTH(F559),1))</f>
        <v>0.43368400000000001</v>
      </c>
      <c r="G561" s="36">
        <f>SUMIFS(Katsayilar!$C$2:$C$50,Katsayilar!$A$2:$A$50,"&lt;="&amp;DATE(YEAR(G559),MONTH(G559),1),Katsayilar!$B$2:$B$50,"&gt;="&amp;DATE(YEAR(G559),MONTH(G559),1))</f>
        <v>0.43368400000000001</v>
      </c>
      <c r="H561" s="36">
        <f>SUMIFS(Katsayilar!$C$2:$C$50,Katsayilar!$A$2:$A$50,"&lt;="&amp;DATE(YEAR(H559),MONTH(H559),1),Katsayilar!$B$2:$B$50,"&gt;="&amp;DATE(YEAR(H559),MONTH(H559),1))</f>
        <v>0.43368400000000001</v>
      </c>
      <c r="I561" s="36">
        <f>SUMIFS(Katsayilar!$C$2:$C$50,Katsayilar!$A$2:$A$50,"&lt;="&amp;DATE(YEAR(I559),MONTH(I559),1),Katsayilar!$B$2:$B$50,"&gt;="&amp;DATE(YEAR(I559),MONTH(I559),1))</f>
        <v>0.50979600000000003</v>
      </c>
      <c r="J561" s="36">
        <f>SUMIFS(Katsayilar!$C$2:$C$50,Katsayilar!$A$2:$A$50,"&lt;="&amp;DATE(YEAR(J559),MONTH(J559),1),Katsayilar!$B$2:$B$50,"&gt;="&amp;DATE(YEAR(J559),MONTH(J559),1))</f>
        <v>0.50979600000000003</v>
      </c>
      <c r="K561" s="36">
        <f>SUMIFS(Katsayilar!$C$2:$C$50,Katsayilar!$A$2:$A$50,"&lt;="&amp;DATE(YEAR(K559),MONTH(K559),1),Katsayilar!$B$2:$B$50,"&gt;="&amp;DATE(YEAR(K559),MONTH(K559),1))</f>
        <v>0.50979600000000003</v>
      </c>
      <c r="L561" s="36">
        <f>SUMIFS(Katsayilar!$C$2:$C$50,Katsayilar!$A$2:$A$50,"&lt;="&amp;DATE(YEAR(L559),MONTH(L559),1),Katsayilar!$B$2:$B$50,"&gt;="&amp;DATE(YEAR(L559),MONTH(L559),1))</f>
        <v>0.50979600000000003</v>
      </c>
      <c r="M561" s="36">
        <f>SUMIFS(Katsayilar!$C$2:$C$50,Katsayilar!$A$2:$A$50,"&lt;="&amp;DATE(YEAR(M559),MONTH(M559),1),Katsayilar!$B$2:$B$50,"&gt;="&amp;DATE(YEAR(M559),MONTH(M559),1))</f>
        <v>0.50979600000000003</v>
      </c>
      <c r="N561" s="37">
        <f>SUMIFS(Katsayilar!$C$2:$C$50,Katsayilar!$A$2:$A$50,"&lt;="&amp;DATE(YEAR(N559),MONTH(N559),1),Katsayilar!$B$2:$B$50,"&gt;="&amp;DATE(YEAR(N559),MONTH(N559),1))</f>
        <v>0.50979600000000003</v>
      </c>
      <c r="O561" s="36">
        <f>SUMIFS(Katsayilar!$C$2:$C$50,Katsayilar!$A$2:$A$50,"&lt;="&amp;DATE(YEAR(O559),MONTH(O559),1),Katsayilar!$B$2:$B$50,"&gt;="&amp;DATE(YEAR(O559),MONTH(O559),1))</f>
        <v>0.76087099999999996</v>
      </c>
      <c r="P561" s="36">
        <f>SUMIFS(Katsayilar!$C$2:$C$50,Katsayilar!$A$2:$A$50,"&lt;="&amp;DATE(YEAR(P559),MONTH(P559),1),Katsayilar!$B$2:$B$50,"&gt;="&amp;DATE(YEAR(P559),MONTH(P559),1))</f>
        <v>0.76087099999999996</v>
      </c>
      <c r="Q561" s="36">
        <f>SUMIFS(Katsayilar!$C$2:$C$50,Katsayilar!$A$2:$A$50,"&lt;="&amp;DATE(YEAR(Q559),MONTH(Q559),1),Katsayilar!$B$2:$B$50,"&gt;="&amp;DATE(YEAR(Q559),MONTH(Q559),1))</f>
        <v>0.76087099999999996</v>
      </c>
      <c r="R561" s="36">
        <f>SUMIFS(Katsayilar!$C$2:$C$50,Katsayilar!$A$2:$A$50,"&lt;="&amp;DATE(YEAR(R559),MONTH(R559),1),Katsayilar!$B$2:$B$50,"&gt;="&amp;DATE(YEAR(R559),MONTH(R559),1))</f>
        <v>0.76087099999999996</v>
      </c>
      <c r="S561" s="36">
        <f>SUMIFS(Katsayilar!$C$2:$C$50,Katsayilar!$A$2:$A$50,"&lt;="&amp;DATE(YEAR(S559),MONTH(S559),1),Katsayilar!$B$2:$B$50,"&gt;="&amp;DATE(YEAR(S559),MONTH(S559),1))</f>
        <v>0.76087099999999996</v>
      </c>
      <c r="T561" s="36">
        <f>SUMIFS(Katsayilar!$C$2:$C$50,Katsayilar!$A$2:$A$50,"&lt;="&amp;DATE(YEAR(T559),MONTH(T559),1),Katsayilar!$B$2:$B$50,"&gt;="&amp;DATE(YEAR(T559),MONTH(T559),1))</f>
        <v>0.76087099999999996</v>
      </c>
      <c r="U561" s="36">
        <f>SUMIFS(Katsayilar!$C$2:$C$50,Katsayilar!$A$2:$A$50,"&lt;="&amp;DATE(YEAR(U559),MONTH(U559),1),Katsayilar!$B$2:$B$50,"&gt;="&amp;DATE(YEAR(U559),MONTH(U559),1))</f>
        <v>0.90779600000000005</v>
      </c>
      <c r="V561" s="36">
        <f>SUMIFS(Katsayilar!$C$2:$C$50,Katsayilar!$A$2:$A$50,"&lt;="&amp;DATE(YEAR(V559),MONTH(V559),1),Katsayilar!$B$2:$B$50,"&gt;="&amp;DATE(YEAR(V559),MONTH(V559),1))</f>
        <v>0.90779600000000005</v>
      </c>
      <c r="W561" s="36">
        <f>SUMIFS(Katsayilar!$C$2:$C$50,Katsayilar!$A$2:$A$50,"&lt;="&amp;DATE(YEAR(W559),MONTH(W559),1),Katsayilar!$B$2:$B$50,"&gt;="&amp;DATE(YEAR(W559),MONTH(W559),1))</f>
        <v>0.90779600000000005</v>
      </c>
      <c r="X561" s="36">
        <f>SUMIFS(Katsayilar!$C$2:$C$50,Katsayilar!$A$2:$A$50,"&lt;="&amp;DATE(YEAR(X559),MONTH(X559),1),Katsayilar!$B$2:$B$50,"&gt;="&amp;DATE(YEAR(X559),MONTH(X559),1))</f>
        <v>0.90779600000000005</v>
      </c>
      <c r="Y561" s="36">
        <f>SUMIFS(Katsayilar!$C$2:$C$50,Katsayilar!$A$2:$A$50,"&lt;="&amp;DATE(YEAR(Y559),MONTH(Y559),1),Katsayilar!$B$2:$B$50,"&gt;="&amp;DATE(YEAR(Y559),MONTH(Y559),1))</f>
        <v>0.90779600000000005</v>
      </c>
      <c r="Z561" s="37">
        <f>SUMIFS(Katsayilar!$C$2:$C$50,Katsayilar!$A$2:$A$50,"&lt;="&amp;DATE(YEAR(Z559),MONTH(Z559),1),Katsayilar!$B$2:$B$50,"&gt;="&amp;DATE(YEAR(Z559),MONTH(Z559),1))</f>
        <v>0.90779600000000005</v>
      </c>
      <c r="AA561" s="35">
        <f>SUMIFS(Katsayilar!$C$2:$C$50,Katsayilar!$A$2:$A$50,"&lt;="&amp;DATE(YEAR(AA559),MONTH(AA559),1),Katsayilar!$B$2:$B$50,"&gt;="&amp;DATE(YEAR(AA559),MONTH(AA559),1))</f>
        <v>1.012556</v>
      </c>
      <c r="AB561" s="36">
        <f>SUMIFS(Katsayilar!$C$2:$C$50,Katsayilar!$A$2:$A$50,"&lt;="&amp;DATE(YEAR(AB559),MONTH(AB559),1),Katsayilar!$B$2:$B$50,"&gt;="&amp;DATE(YEAR(AB559),MONTH(AB559),1))</f>
        <v>1.012556</v>
      </c>
      <c r="AC561" s="36">
        <f>SUMIFS(Katsayilar!$C$2:$C$50,Katsayilar!$A$2:$A$50,"&lt;="&amp;DATE(YEAR(AC559),MONTH(AC559),1),Katsayilar!$B$2:$B$50,"&gt;="&amp;DATE(YEAR(AC559),MONTH(AC559),1))</f>
        <v>1.012556</v>
      </c>
      <c r="AD561" s="36">
        <f>SUMIFS(Katsayilar!$C$2:$C$50,Katsayilar!$A$2:$A$50,"&lt;="&amp;DATE(YEAR(AD559),MONTH(AD559),1),Katsayilar!$B$2:$B$50,"&gt;="&amp;DATE(YEAR(AD559),MONTH(AD559),1))</f>
        <v>1.012556</v>
      </c>
      <c r="AE561" s="36">
        <f>SUMIFS(Katsayilar!$C$2:$C$50,Katsayilar!$A$2:$A$50,"&lt;="&amp;DATE(YEAR(AE559),MONTH(AE559),1),Katsayilar!$B$2:$B$50,"&gt;="&amp;DATE(YEAR(AE559),MONTH(AE559),1))</f>
        <v>1.012556</v>
      </c>
      <c r="AF561" s="36">
        <f>SUMIFS(Katsayilar!$C$2:$C$50,Katsayilar!$A$2:$A$50,"&lt;="&amp;DATE(YEAR(AF559),MONTH(AF559),1),Katsayilar!$B$2:$B$50,"&gt;="&amp;DATE(YEAR(AF559),MONTH(AF559),1))</f>
        <v>1.012556</v>
      </c>
      <c r="AG561" s="36">
        <f>SUMIFS(Katsayilar!$C$2:$C$50,Katsayilar!$A$2:$A$50,"&lt;="&amp;DATE(YEAR(AG559),MONTH(AG559),1),Katsayilar!$B$2:$B$50,"&gt;="&amp;DATE(YEAR(AG559),MONTH(AG559),1))</f>
        <v>1.1702109999999999</v>
      </c>
      <c r="AH561" s="36">
        <f>SUMIFS(Katsayilar!$C$2:$C$50,Katsayilar!$A$2:$A$50,"&lt;="&amp;DATE(YEAR(AH559),MONTH(AH559),1),Katsayilar!$B$2:$B$50,"&gt;="&amp;DATE(YEAR(AH559),MONTH(AH559),1))</f>
        <v>1.1702109999999999</v>
      </c>
      <c r="AI561" s="36">
        <f>SUMIFS(Katsayilar!$C$2:$C$50,Katsayilar!$A$2:$A$50,"&lt;="&amp;DATE(YEAR(AI559),MONTH(AI559),1),Katsayilar!$B$2:$B$50,"&gt;="&amp;DATE(YEAR(AI559),MONTH(AI559),1))</f>
        <v>1.1702109999999999</v>
      </c>
      <c r="AJ561" s="36">
        <f>SUMIFS(Katsayilar!$C$2:$C$50,Katsayilar!$A$2:$A$50,"&lt;="&amp;DATE(YEAR(AJ559),MONTH(AJ559),1),Katsayilar!$B$2:$B$50,"&gt;="&amp;DATE(YEAR(AJ559),MONTH(AJ559),1))</f>
        <v>1.1702109999999999</v>
      </c>
      <c r="AK561" s="36">
        <f>SUMIFS(Katsayilar!$C$2:$C$50,Katsayilar!$A$2:$A$50,"&lt;="&amp;DATE(YEAR(AK559),MONTH(AK559),1),Katsayilar!$B$2:$B$50,"&gt;="&amp;DATE(YEAR(AK559),MONTH(AK559),1))</f>
        <v>1.1702109999999999</v>
      </c>
      <c r="AL561" s="36">
        <f>SUMIFS(Katsayilar!$C$2:$C$50,Katsayilar!$A$2:$A$50,"&lt;="&amp;DATE(YEAR(AL559),MONTH(AL559),1),Katsayilar!$B$2:$B$50,"&gt;="&amp;DATE(YEAR(AL559),MONTH(AL559),1))</f>
        <v>1.1702109999999999</v>
      </c>
      <c r="AM561" s="51"/>
    </row>
    <row r="562" spans="1:39" ht="15" customHeight="1" x14ac:dyDescent="0.25">
      <c r="A562" s="254"/>
      <c r="B562" s="214"/>
      <c r="C562" s="214"/>
      <c r="D562" s="53" t="s">
        <v>17</v>
      </c>
      <c r="E562" s="38">
        <f t="shared" ref="E562:AL562" si="1114">IF(OR(E561="",E560=""),"",200*E561*E560)</f>
        <v>0</v>
      </c>
      <c r="F562" s="39">
        <f t="shared" si="1114"/>
        <v>0</v>
      </c>
      <c r="G562" s="39">
        <f t="shared" si="1114"/>
        <v>0</v>
      </c>
      <c r="H562" s="39">
        <f t="shared" si="1114"/>
        <v>0</v>
      </c>
      <c r="I562" s="39">
        <f t="shared" si="1114"/>
        <v>0</v>
      </c>
      <c r="J562" s="39">
        <f t="shared" si="1114"/>
        <v>0</v>
      </c>
      <c r="K562" s="39">
        <f t="shared" si="1114"/>
        <v>0</v>
      </c>
      <c r="L562" s="39">
        <f t="shared" si="1114"/>
        <v>0</v>
      </c>
      <c r="M562" s="39">
        <f t="shared" si="1114"/>
        <v>0</v>
      </c>
      <c r="N562" s="40">
        <f t="shared" si="1114"/>
        <v>0</v>
      </c>
      <c r="O562" s="39">
        <f t="shared" si="1114"/>
        <v>0</v>
      </c>
      <c r="P562" s="39">
        <f t="shared" si="1114"/>
        <v>0</v>
      </c>
      <c r="Q562" s="39">
        <f t="shared" si="1114"/>
        <v>0</v>
      </c>
      <c r="R562" s="39">
        <f t="shared" si="1114"/>
        <v>0</v>
      </c>
      <c r="S562" s="39">
        <f t="shared" si="1114"/>
        <v>0</v>
      </c>
      <c r="T562" s="39">
        <f t="shared" si="1114"/>
        <v>0</v>
      </c>
      <c r="U562" s="39">
        <f t="shared" si="1114"/>
        <v>0</v>
      </c>
      <c r="V562" s="39">
        <f t="shared" si="1114"/>
        <v>0</v>
      </c>
      <c r="W562" s="39">
        <f t="shared" si="1114"/>
        <v>0</v>
      </c>
      <c r="X562" s="39">
        <f t="shared" si="1114"/>
        <v>0</v>
      </c>
      <c r="Y562" s="39">
        <f t="shared" si="1114"/>
        <v>0</v>
      </c>
      <c r="Z562" s="40">
        <f t="shared" si="1114"/>
        <v>0</v>
      </c>
      <c r="AA562" s="38">
        <f t="shared" si="1114"/>
        <v>0</v>
      </c>
      <c r="AB562" s="39">
        <f t="shared" si="1114"/>
        <v>0</v>
      </c>
      <c r="AC562" s="39">
        <f t="shared" si="1114"/>
        <v>0</v>
      </c>
      <c r="AD562" s="39">
        <f t="shared" si="1114"/>
        <v>0</v>
      </c>
      <c r="AE562" s="39">
        <f t="shared" si="1114"/>
        <v>0</v>
      </c>
      <c r="AF562" s="39">
        <f t="shared" si="1114"/>
        <v>0</v>
      </c>
      <c r="AG562" s="39">
        <f t="shared" si="1114"/>
        <v>0</v>
      </c>
      <c r="AH562" s="39">
        <f t="shared" si="1114"/>
        <v>0</v>
      </c>
      <c r="AI562" s="39">
        <f t="shared" si="1114"/>
        <v>0</v>
      </c>
      <c r="AJ562" s="39">
        <f t="shared" si="1114"/>
        <v>0</v>
      </c>
      <c r="AK562" s="39">
        <f t="shared" si="1114"/>
        <v>0</v>
      </c>
      <c r="AL562" s="39">
        <f t="shared" si="1114"/>
        <v>0</v>
      </c>
      <c r="AM562" s="51"/>
    </row>
    <row r="563" spans="1:39" ht="15" customHeight="1" x14ac:dyDescent="0.25">
      <c r="A563" s="254"/>
      <c r="B563" s="214"/>
      <c r="C563" s="214"/>
      <c r="D563" s="53" t="s">
        <v>51</v>
      </c>
      <c r="E563" s="38">
        <f>IF(E562="","",E562*Ayarlar!$B$4)</f>
        <v>0</v>
      </c>
      <c r="F563" s="39">
        <f>IF(F562="","",F562*Ayarlar!$B$4)</f>
        <v>0</v>
      </c>
      <c r="G563" s="39">
        <f>IF(G562="","",G562*Ayarlar!$B$4)</f>
        <v>0</v>
      </c>
      <c r="H563" s="39">
        <f>IF(H562="","",H562*Ayarlar!$B$4)</f>
        <v>0</v>
      </c>
      <c r="I563" s="39">
        <f>IF(I562="","",I562*Ayarlar!$B$4)</f>
        <v>0</v>
      </c>
      <c r="J563" s="39">
        <f>IF(J562="","",J562*Ayarlar!$B$4)</f>
        <v>0</v>
      </c>
      <c r="K563" s="39">
        <f>IF(K562="","",K562*Ayarlar!$B$4)</f>
        <v>0</v>
      </c>
      <c r="L563" s="39">
        <f>IF(L562="","",L562*Ayarlar!$B$4)</f>
        <v>0</v>
      </c>
      <c r="M563" s="39">
        <f>IF(M562="","",M562*Ayarlar!$B$4)</f>
        <v>0</v>
      </c>
      <c r="N563" s="40">
        <f>IF(N562="","",N562*Ayarlar!$B$4)</f>
        <v>0</v>
      </c>
      <c r="O563" s="39">
        <f>IF(O562="","",O562*Ayarlar!$B$4)</f>
        <v>0</v>
      </c>
      <c r="P563" s="39">
        <f>IF(P562="","",P562*Ayarlar!$B$4)</f>
        <v>0</v>
      </c>
      <c r="Q563" s="39">
        <f>IF(Q562="","",Q562*Ayarlar!$B$4)</f>
        <v>0</v>
      </c>
      <c r="R563" s="39">
        <f>IF(R562="","",R562*Ayarlar!$B$4)</f>
        <v>0</v>
      </c>
      <c r="S563" s="39">
        <f>IF(S562="","",S562*Ayarlar!$B$4)</f>
        <v>0</v>
      </c>
      <c r="T563" s="39">
        <f>IF(T562="","",T562*Ayarlar!$B$4)</f>
        <v>0</v>
      </c>
      <c r="U563" s="39">
        <f>IF(U562="","",U562*Ayarlar!$B$4)</f>
        <v>0</v>
      </c>
      <c r="V563" s="39">
        <f>IF(V562="","",V562*Ayarlar!$B$4)</f>
        <v>0</v>
      </c>
      <c r="W563" s="39">
        <f>IF(W562="","",W562*Ayarlar!$B$4)</f>
        <v>0</v>
      </c>
      <c r="X563" s="39">
        <f>IF(X562="","",X562*Ayarlar!$B$4)</f>
        <v>0</v>
      </c>
      <c r="Y563" s="39">
        <f>IF(Y562="","",Y562*Ayarlar!$B$4)</f>
        <v>0</v>
      </c>
      <c r="Z563" s="40">
        <f>IF(Z562="","",Z562*Ayarlar!$B$4)</f>
        <v>0</v>
      </c>
      <c r="AA563" s="38">
        <f>IF(AA562="","",AA562*Ayarlar!$B$4)</f>
        <v>0</v>
      </c>
      <c r="AB563" s="39">
        <f>IF(AB562="","",AB562*Ayarlar!$B$4)</f>
        <v>0</v>
      </c>
      <c r="AC563" s="39">
        <f>IF(AC562="","",AC562*Ayarlar!$B$4)</f>
        <v>0</v>
      </c>
      <c r="AD563" s="39">
        <f>IF(AD562="","",AD562*Ayarlar!$B$4)</f>
        <v>0</v>
      </c>
      <c r="AE563" s="39">
        <f>IF(AE562="","",AE562*Ayarlar!$B$4)</f>
        <v>0</v>
      </c>
      <c r="AF563" s="39">
        <f>IF(AF562="","",AF562*Ayarlar!$B$4)</f>
        <v>0</v>
      </c>
      <c r="AG563" s="39">
        <f>IF(AG562="","",AG562*Ayarlar!$B$4)</f>
        <v>0</v>
      </c>
      <c r="AH563" s="39">
        <f>IF(AH562="","",AH562*Ayarlar!$B$4)</f>
        <v>0</v>
      </c>
      <c r="AI563" s="39">
        <f>IF(AI562="","",AI562*Ayarlar!$B$4)</f>
        <v>0</v>
      </c>
      <c r="AJ563" s="39">
        <f>IF(AJ562="","",AJ562*Ayarlar!$B$4)</f>
        <v>0</v>
      </c>
      <c r="AK563" s="39">
        <f>IF(AK562="","",AK562*Ayarlar!$B$4)</f>
        <v>0</v>
      </c>
      <c r="AL563" s="39">
        <f>IF(AL562="","",AL562*Ayarlar!$B$4)</f>
        <v>0</v>
      </c>
      <c r="AM563" s="51"/>
    </row>
    <row r="564" spans="1:39" ht="15" customHeight="1" x14ac:dyDescent="0.25">
      <c r="A564" s="254"/>
      <c r="B564" s="214"/>
      <c r="C564" s="214"/>
      <c r="D564" s="53" t="s">
        <v>18</v>
      </c>
      <c r="E564" s="38">
        <f>IF(E562="","",E562*Ayarlar!$B$2)</f>
        <v>0</v>
      </c>
      <c r="F564" s="39">
        <f>IF(F562="","",F562*Ayarlar!$B$2)</f>
        <v>0</v>
      </c>
      <c r="G564" s="39">
        <f>IF(G562="","",G562*Ayarlar!$B$2)</f>
        <v>0</v>
      </c>
      <c r="H564" s="39">
        <f>IF(H562="","",H562*Ayarlar!$B$2)</f>
        <v>0</v>
      </c>
      <c r="I564" s="39">
        <f>IF(I562="","",I562*Ayarlar!$B$2)</f>
        <v>0</v>
      </c>
      <c r="J564" s="39">
        <f>IF(J562="","",J562*Ayarlar!$B$2)</f>
        <v>0</v>
      </c>
      <c r="K564" s="39">
        <f>IF(K562="","",K562*Ayarlar!$B$2)</f>
        <v>0</v>
      </c>
      <c r="L564" s="39">
        <f>IF(L562="","",L562*Ayarlar!$B$2)</f>
        <v>0</v>
      </c>
      <c r="M564" s="39">
        <f>IF(M562="","",M562*Ayarlar!$B$2)</f>
        <v>0</v>
      </c>
      <c r="N564" s="40">
        <f>IF(N562="","",N562*Ayarlar!$B$2)</f>
        <v>0</v>
      </c>
      <c r="O564" s="39">
        <f>IF(O562="","",O562*Ayarlar!$B$2)</f>
        <v>0</v>
      </c>
      <c r="P564" s="39">
        <f>IF(P562="","",P562*Ayarlar!$B$2)</f>
        <v>0</v>
      </c>
      <c r="Q564" s="39">
        <f>IF(Q562="","",Q562*Ayarlar!$B$2)</f>
        <v>0</v>
      </c>
      <c r="R564" s="39">
        <f>IF(R562="","",R562*Ayarlar!$B$2)</f>
        <v>0</v>
      </c>
      <c r="S564" s="39">
        <f>IF(S562="","",S562*Ayarlar!$B$2)</f>
        <v>0</v>
      </c>
      <c r="T564" s="39">
        <f>IF(T562="","",T562*Ayarlar!$B$2)</f>
        <v>0</v>
      </c>
      <c r="U564" s="39">
        <f>IF(U562="","",U562*Ayarlar!$B$2)</f>
        <v>0</v>
      </c>
      <c r="V564" s="39">
        <f>IF(V562="","",V562*Ayarlar!$B$2)</f>
        <v>0</v>
      </c>
      <c r="W564" s="39">
        <f>IF(W562="","",W562*Ayarlar!$B$2)</f>
        <v>0</v>
      </c>
      <c r="X564" s="39">
        <f>IF(X562="","",X562*Ayarlar!$B$2)</f>
        <v>0</v>
      </c>
      <c r="Y564" s="39">
        <f>IF(Y562="","",Y562*Ayarlar!$B$2)</f>
        <v>0</v>
      </c>
      <c r="Z564" s="40">
        <f>IF(Z562="","",Z562*Ayarlar!$B$2)</f>
        <v>0</v>
      </c>
      <c r="AA564" s="38">
        <f>IF(AA562="","",AA562*Ayarlar!$B$2)</f>
        <v>0</v>
      </c>
      <c r="AB564" s="39">
        <f>IF(AB562="","",AB562*Ayarlar!$B$2)</f>
        <v>0</v>
      </c>
      <c r="AC564" s="39">
        <f>IF(AC562="","",AC562*Ayarlar!$B$2)</f>
        <v>0</v>
      </c>
      <c r="AD564" s="39">
        <f>IF(AD562="","",AD562*Ayarlar!$B$2)</f>
        <v>0</v>
      </c>
      <c r="AE564" s="39">
        <f>IF(AE562="","",AE562*Ayarlar!$B$2)</f>
        <v>0</v>
      </c>
      <c r="AF564" s="39">
        <f>IF(AF562="","",AF562*Ayarlar!$B$2)</f>
        <v>0</v>
      </c>
      <c r="AG564" s="39">
        <f>IF(AG562="","",AG562*Ayarlar!$B$2)</f>
        <v>0</v>
      </c>
      <c r="AH564" s="39">
        <f>IF(AH562="","",AH562*Ayarlar!$B$2)</f>
        <v>0</v>
      </c>
      <c r="AI564" s="39">
        <f>IF(AI562="","",AI562*Ayarlar!$B$2)</f>
        <v>0</v>
      </c>
      <c r="AJ564" s="39">
        <f>IF(AJ562="","",AJ562*Ayarlar!$B$2)</f>
        <v>0</v>
      </c>
      <c r="AK564" s="39">
        <f>IF(AK562="","",AK562*Ayarlar!$B$2)</f>
        <v>0</v>
      </c>
      <c r="AL564" s="39">
        <f>IF(AL562="","",AL562*Ayarlar!$B$2)</f>
        <v>0</v>
      </c>
      <c r="AM564" s="51"/>
    </row>
    <row r="565" spans="1:39" ht="15" customHeight="1" x14ac:dyDescent="0.25">
      <c r="A565" s="254"/>
      <c r="B565" s="214"/>
      <c r="C565" s="214"/>
      <c r="D565" s="53" t="s">
        <v>9</v>
      </c>
      <c r="E565" s="38" t="str">
        <f>IF(D552="4/B",IFERROR(E562*Ayarlar!$B$3,""),"")</f>
        <v/>
      </c>
      <c r="F565" s="39" t="str">
        <f>IF(E552="4/B",IFERROR(F562*Ayarlar!$B$3,""),"")</f>
        <v/>
      </c>
      <c r="G565" s="39" t="str">
        <f>IF(F552="4/B",IFERROR(G562*Ayarlar!$B$3,""),"")</f>
        <v/>
      </c>
      <c r="H565" s="39" t="str">
        <f>IF(G552="4/B",IFERROR(H562*Ayarlar!$B$3,""),"")</f>
        <v/>
      </c>
      <c r="I565" s="39" t="str">
        <f>IF(H552="4/B",IFERROR(I562*Ayarlar!$B$3,""),"")</f>
        <v/>
      </c>
      <c r="J565" s="39" t="str">
        <f>IF(I552="4/B",IFERROR(J562*Ayarlar!$B$3,""),"")</f>
        <v/>
      </c>
      <c r="K565" s="39" t="str">
        <f>IF(J552="4/B",IFERROR(K562*Ayarlar!$B$3,""),"")</f>
        <v/>
      </c>
      <c r="L565" s="39" t="str">
        <f>IF(K552="4/B",IFERROR(L562*Ayarlar!$B$3,""),"")</f>
        <v/>
      </c>
      <c r="M565" s="39" t="str">
        <f>IF(L552="4/B",IFERROR(M562*Ayarlar!$B$3,""),"")</f>
        <v/>
      </c>
      <c r="N565" s="40" t="str">
        <f>IF(M552="4/B",IFERROR(N562*Ayarlar!$B$3,""),"")</f>
        <v/>
      </c>
      <c r="O565" s="39" t="str">
        <f>IF(N552="4/B",IFERROR(O562*Ayarlar!$B$3,""),"")</f>
        <v/>
      </c>
      <c r="P565" s="39" t="str">
        <f>IF(O552="4/B",IFERROR(P562*Ayarlar!$B$3,""),"")</f>
        <v/>
      </c>
      <c r="Q565" s="39" t="str">
        <f>IF(P552="4/B",IFERROR(Q562*Ayarlar!$B$3,""),"")</f>
        <v/>
      </c>
      <c r="R565" s="39" t="str">
        <f>IF(Q552="4/B",IFERROR(R562*Ayarlar!$B$3,""),"")</f>
        <v/>
      </c>
      <c r="S565" s="39" t="str">
        <f>IF(R552="4/B",IFERROR(S562*Ayarlar!$B$3,""),"")</f>
        <v/>
      </c>
      <c r="T565" s="39" t="str">
        <f>IF(S552="4/B",IFERROR(T562*Ayarlar!$B$3,""),"")</f>
        <v/>
      </c>
      <c r="U565" s="39" t="str">
        <f>IF(T552="4/B",IFERROR(U562*Ayarlar!$B$3,""),"")</f>
        <v/>
      </c>
      <c r="V565" s="39" t="str">
        <f>IF(U552="4/B",IFERROR(V562*Ayarlar!$B$3,""),"")</f>
        <v/>
      </c>
      <c r="W565" s="39" t="str">
        <f>IF(V552="4/B",IFERROR(W562*Ayarlar!$B$3,""),"")</f>
        <v/>
      </c>
      <c r="X565" s="39" t="str">
        <f>IF(W552="4/B",IFERROR(X562*Ayarlar!$B$3,""),"")</f>
        <v/>
      </c>
      <c r="Y565" s="39" t="str">
        <f>IF(X552="4/B",IFERROR(Y562*Ayarlar!$B$3,""),"")</f>
        <v/>
      </c>
      <c r="Z565" s="39" t="str">
        <f>IF(Y552="4/B",IFERROR(Z562*Ayarlar!$B$3,""),"")</f>
        <v/>
      </c>
      <c r="AA565" s="39" t="str">
        <f>IF(Z552="4/B",IFERROR(AA562*Ayarlar!$B$3,""),"")</f>
        <v/>
      </c>
      <c r="AB565" s="39" t="str">
        <f>IF(AA552="4/B",IFERROR(AB562*Ayarlar!$B$3,""),"")</f>
        <v/>
      </c>
      <c r="AC565" s="39" t="str">
        <f>IF(AB552="4/B",IFERROR(AC562*Ayarlar!$B$3,""),"")</f>
        <v/>
      </c>
      <c r="AD565" s="39" t="str">
        <f>IF(AC552="4/B",IFERROR(AD562*Ayarlar!$B$3,""),"")</f>
        <v/>
      </c>
      <c r="AE565" s="39" t="str">
        <f>IF(AD552="4/B",IFERROR(AE562*Ayarlar!$B$3,""),"")</f>
        <v/>
      </c>
      <c r="AF565" s="39" t="str">
        <f>IF(AE552="4/B",IFERROR(AF562*Ayarlar!$B$3,""),"")</f>
        <v/>
      </c>
      <c r="AG565" s="39" t="str">
        <f>IF(AF552="4/B",IFERROR(AG562*Ayarlar!$B$3,""),"")</f>
        <v/>
      </c>
      <c r="AH565" s="39" t="str">
        <f>IF(AG552="4/B",IFERROR(AH562*Ayarlar!$B$3,""),"")</f>
        <v/>
      </c>
      <c r="AI565" s="39" t="str">
        <f>IF(AH552="4/B",IFERROR(AI562*Ayarlar!$B$3,""),"")</f>
        <v/>
      </c>
      <c r="AJ565" s="39" t="str">
        <f>IF(AI552="4/B",IFERROR(AJ562*Ayarlar!$B$3,""),"")</f>
        <v/>
      </c>
      <c r="AK565" s="39" t="str">
        <f>IF(AJ552="4/B",IFERROR(AK562*Ayarlar!$B$3,""),"")</f>
        <v/>
      </c>
      <c r="AL565" s="39" t="str">
        <f>IF(AK552="4/B",IFERROR(AL562*Ayarlar!$B$3,""),"")</f>
        <v/>
      </c>
      <c r="AM565" s="51"/>
    </row>
    <row r="566" spans="1:39" ht="15" customHeight="1" x14ac:dyDescent="0.25">
      <c r="A566" s="254"/>
      <c r="B566" s="214"/>
      <c r="C566" s="214"/>
      <c r="D566" s="53" t="s">
        <v>19</v>
      </c>
      <c r="E566" s="38">
        <f t="shared" ref="E566:AL566" si="1115">IF(E562="","",E562-E563-E564)</f>
        <v>0</v>
      </c>
      <c r="F566" s="39">
        <f t="shared" si="1115"/>
        <v>0</v>
      </c>
      <c r="G566" s="39">
        <f t="shared" si="1115"/>
        <v>0</v>
      </c>
      <c r="H566" s="39">
        <f t="shared" si="1115"/>
        <v>0</v>
      </c>
      <c r="I566" s="39">
        <f t="shared" si="1115"/>
        <v>0</v>
      </c>
      <c r="J566" s="39">
        <f t="shared" si="1115"/>
        <v>0</v>
      </c>
      <c r="K566" s="39">
        <f t="shared" si="1115"/>
        <v>0</v>
      </c>
      <c r="L566" s="39">
        <f t="shared" si="1115"/>
        <v>0</v>
      </c>
      <c r="M566" s="39">
        <f t="shared" si="1115"/>
        <v>0</v>
      </c>
      <c r="N566" s="40">
        <f t="shared" si="1115"/>
        <v>0</v>
      </c>
      <c r="O566" s="39">
        <f t="shared" si="1115"/>
        <v>0</v>
      </c>
      <c r="P566" s="39">
        <f t="shared" si="1115"/>
        <v>0</v>
      </c>
      <c r="Q566" s="39">
        <f t="shared" si="1115"/>
        <v>0</v>
      </c>
      <c r="R566" s="39">
        <f t="shared" si="1115"/>
        <v>0</v>
      </c>
      <c r="S566" s="39">
        <f t="shared" si="1115"/>
        <v>0</v>
      </c>
      <c r="T566" s="39">
        <f t="shared" si="1115"/>
        <v>0</v>
      </c>
      <c r="U566" s="39">
        <f t="shared" si="1115"/>
        <v>0</v>
      </c>
      <c r="V566" s="39">
        <f t="shared" si="1115"/>
        <v>0</v>
      </c>
      <c r="W566" s="39">
        <f t="shared" si="1115"/>
        <v>0</v>
      </c>
      <c r="X566" s="39">
        <f t="shared" si="1115"/>
        <v>0</v>
      </c>
      <c r="Y566" s="39">
        <f t="shared" si="1115"/>
        <v>0</v>
      </c>
      <c r="Z566" s="40">
        <f t="shared" si="1115"/>
        <v>0</v>
      </c>
      <c r="AA566" s="38">
        <f t="shared" si="1115"/>
        <v>0</v>
      </c>
      <c r="AB566" s="39">
        <f t="shared" si="1115"/>
        <v>0</v>
      </c>
      <c r="AC566" s="39">
        <f t="shared" si="1115"/>
        <v>0</v>
      </c>
      <c r="AD566" s="39">
        <f t="shared" si="1115"/>
        <v>0</v>
      </c>
      <c r="AE566" s="39">
        <f t="shared" si="1115"/>
        <v>0</v>
      </c>
      <c r="AF566" s="39">
        <f t="shared" si="1115"/>
        <v>0</v>
      </c>
      <c r="AG566" s="39">
        <f t="shared" si="1115"/>
        <v>0</v>
      </c>
      <c r="AH566" s="39">
        <f t="shared" si="1115"/>
        <v>0</v>
      </c>
      <c r="AI566" s="39">
        <f t="shared" si="1115"/>
        <v>0</v>
      </c>
      <c r="AJ566" s="39">
        <f t="shared" si="1115"/>
        <v>0</v>
      </c>
      <c r="AK566" s="39">
        <f t="shared" si="1115"/>
        <v>0</v>
      </c>
      <c r="AL566" s="39">
        <f t="shared" si="1115"/>
        <v>0</v>
      </c>
      <c r="AM566" s="51"/>
    </row>
    <row r="567" spans="1:39" ht="15" customHeight="1" x14ac:dyDescent="0.25">
      <c r="A567" s="254"/>
      <c r="B567" s="214"/>
      <c r="C567" s="214"/>
      <c r="D567" s="53" t="s">
        <v>10</v>
      </c>
      <c r="E567" s="41">
        <f ca="1">IF(E559="","",Ayarlar!$B$1)</f>
        <v>46142</v>
      </c>
      <c r="F567" s="42">
        <f ca="1">IF(F559="","",Ayarlar!$B$1)</f>
        <v>46142</v>
      </c>
      <c r="G567" s="42">
        <f ca="1">IF(G559="","",Ayarlar!$B$1)</f>
        <v>46142</v>
      </c>
      <c r="H567" s="42">
        <f ca="1">IF(H559="","",Ayarlar!$B$1)</f>
        <v>46142</v>
      </c>
      <c r="I567" s="42">
        <f ca="1">IF(I559="","",Ayarlar!$B$1)</f>
        <v>46142</v>
      </c>
      <c r="J567" s="42">
        <f ca="1">IF(J559="","",Ayarlar!$B$1)</f>
        <v>46142</v>
      </c>
      <c r="K567" s="42">
        <f ca="1">IF(K559="","",Ayarlar!$B$1)</f>
        <v>46142</v>
      </c>
      <c r="L567" s="42">
        <f ca="1">IF(L559="","",Ayarlar!$B$1)</f>
        <v>46142</v>
      </c>
      <c r="M567" s="42">
        <f ca="1">IF(M559="","",Ayarlar!$B$1)</f>
        <v>46142</v>
      </c>
      <c r="N567" s="43">
        <f ca="1">IF(N559="","",Ayarlar!$B$1)</f>
        <v>46142</v>
      </c>
      <c r="O567" s="42">
        <f ca="1">IF(O559="","",Ayarlar!$B$1)</f>
        <v>46142</v>
      </c>
      <c r="P567" s="42">
        <f ca="1">IF(P559="","",Ayarlar!$B$1)</f>
        <v>46142</v>
      </c>
      <c r="Q567" s="42">
        <f ca="1">IF(Q559="","",Ayarlar!$B$1)</f>
        <v>46142</v>
      </c>
      <c r="R567" s="42">
        <f ca="1">IF(R559="","",Ayarlar!$B$1)</f>
        <v>46142</v>
      </c>
      <c r="S567" s="42">
        <f ca="1">IF(S559="","",Ayarlar!$B$1)</f>
        <v>46142</v>
      </c>
      <c r="T567" s="42">
        <f ca="1">IF(T559="","",Ayarlar!$B$1)</f>
        <v>46142</v>
      </c>
      <c r="U567" s="42">
        <f ca="1">IF(U559="","",Ayarlar!$B$1)</f>
        <v>46142</v>
      </c>
      <c r="V567" s="42">
        <f ca="1">IF(V559="","",Ayarlar!$B$1)</f>
        <v>46142</v>
      </c>
      <c r="W567" s="42">
        <f ca="1">IF(W559="","",Ayarlar!$B$1)</f>
        <v>46142</v>
      </c>
      <c r="X567" s="42">
        <f ca="1">IF(X559="","",Ayarlar!$B$1)</f>
        <v>46142</v>
      </c>
      <c r="Y567" s="42">
        <f ca="1">IF(Y559="","",Ayarlar!$B$1)</f>
        <v>46142</v>
      </c>
      <c r="Z567" s="43">
        <f ca="1">IF(Z559="","",Ayarlar!$B$1)</f>
        <v>46142</v>
      </c>
      <c r="AA567" s="41">
        <f ca="1">IF(AA559="","",Ayarlar!$B$1)</f>
        <v>46142</v>
      </c>
      <c r="AB567" s="42">
        <f ca="1">IF(AB559="","",Ayarlar!$B$1)</f>
        <v>46142</v>
      </c>
      <c r="AC567" s="42">
        <f ca="1">IF(AC559="","",Ayarlar!$B$1)</f>
        <v>46142</v>
      </c>
      <c r="AD567" s="42">
        <f ca="1">IF(AD559="","",Ayarlar!$B$1)</f>
        <v>46142</v>
      </c>
      <c r="AE567" s="42">
        <f ca="1">IF(AE559="","",Ayarlar!$B$1)</f>
        <v>46142</v>
      </c>
      <c r="AF567" s="42">
        <f ca="1">IF(AF559="","",Ayarlar!$B$1)</f>
        <v>46142</v>
      </c>
      <c r="AG567" s="42">
        <f ca="1">IF(AG559="","",Ayarlar!$B$1)</f>
        <v>46142</v>
      </c>
      <c r="AH567" s="42">
        <f ca="1">IF(AH559="","",Ayarlar!$B$1)</f>
        <v>46142</v>
      </c>
      <c r="AI567" s="42">
        <f ca="1">IF(AI559="","",Ayarlar!$B$1)</f>
        <v>46142</v>
      </c>
      <c r="AJ567" s="42">
        <f ca="1">IF(AJ559="","",Ayarlar!$B$1)</f>
        <v>46142</v>
      </c>
      <c r="AK567" s="42">
        <f ca="1">IF(AK559="","",Ayarlar!$B$1)</f>
        <v>46142</v>
      </c>
      <c r="AL567" s="42">
        <f ca="1">IF(AL559="","",Ayarlar!$B$1)</f>
        <v>46142</v>
      </c>
      <c r="AM567" s="51"/>
    </row>
    <row r="568" spans="1:39" ht="15" customHeight="1" x14ac:dyDescent="0.25">
      <c r="A568" s="254"/>
      <c r="B568" s="214"/>
      <c r="C568" s="214"/>
      <c r="D568" s="53" t="s">
        <v>11</v>
      </c>
      <c r="E568" s="41">
        <f t="shared" ref="E568:AL568" si="1116">IF(E559="","",EOMONTH(E559,0))</f>
        <v>45016</v>
      </c>
      <c r="F568" s="42">
        <f t="shared" si="1116"/>
        <v>45046</v>
      </c>
      <c r="G568" s="42">
        <f t="shared" si="1116"/>
        <v>45077</v>
      </c>
      <c r="H568" s="42">
        <f t="shared" si="1116"/>
        <v>45107</v>
      </c>
      <c r="I568" s="42">
        <f t="shared" si="1116"/>
        <v>45138</v>
      </c>
      <c r="J568" s="42">
        <f t="shared" si="1116"/>
        <v>45169</v>
      </c>
      <c r="K568" s="42">
        <f t="shared" si="1116"/>
        <v>45199</v>
      </c>
      <c r="L568" s="42">
        <f t="shared" si="1116"/>
        <v>45230</v>
      </c>
      <c r="M568" s="42">
        <f t="shared" si="1116"/>
        <v>45260</v>
      </c>
      <c r="N568" s="43">
        <f t="shared" si="1116"/>
        <v>45291</v>
      </c>
      <c r="O568" s="42">
        <f t="shared" si="1116"/>
        <v>45322</v>
      </c>
      <c r="P568" s="42">
        <f t="shared" si="1116"/>
        <v>45351</v>
      </c>
      <c r="Q568" s="42">
        <f t="shared" si="1116"/>
        <v>45382</v>
      </c>
      <c r="R568" s="42">
        <f t="shared" si="1116"/>
        <v>45412</v>
      </c>
      <c r="S568" s="42">
        <f t="shared" si="1116"/>
        <v>45443</v>
      </c>
      <c r="T568" s="42">
        <f t="shared" si="1116"/>
        <v>45473</v>
      </c>
      <c r="U568" s="42">
        <f t="shared" si="1116"/>
        <v>45504</v>
      </c>
      <c r="V568" s="42">
        <f t="shared" si="1116"/>
        <v>45535</v>
      </c>
      <c r="W568" s="42">
        <f t="shared" si="1116"/>
        <v>45565</v>
      </c>
      <c r="X568" s="42">
        <f t="shared" si="1116"/>
        <v>45596</v>
      </c>
      <c r="Y568" s="42">
        <f t="shared" si="1116"/>
        <v>45626</v>
      </c>
      <c r="Z568" s="43">
        <f t="shared" si="1116"/>
        <v>45657</v>
      </c>
      <c r="AA568" s="41">
        <f t="shared" si="1116"/>
        <v>45688</v>
      </c>
      <c r="AB568" s="42">
        <f t="shared" si="1116"/>
        <v>45716</v>
      </c>
      <c r="AC568" s="42">
        <f t="shared" si="1116"/>
        <v>45747</v>
      </c>
      <c r="AD568" s="42">
        <f t="shared" si="1116"/>
        <v>45777</v>
      </c>
      <c r="AE568" s="42">
        <f t="shared" si="1116"/>
        <v>45808</v>
      </c>
      <c r="AF568" s="42">
        <f t="shared" si="1116"/>
        <v>45838</v>
      </c>
      <c r="AG568" s="42">
        <f t="shared" si="1116"/>
        <v>45869</v>
      </c>
      <c r="AH568" s="42">
        <f t="shared" si="1116"/>
        <v>45900</v>
      </c>
      <c r="AI568" s="42">
        <f t="shared" si="1116"/>
        <v>45930</v>
      </c>
      <c r="AJ568" s="42">
        <f t="shared" si="1116"/>
        <v>45961</v>
      </c>
      <c r="AK568" s="42">
        <f t="shared" si="1116"/>
        <v>45991</v>
      </c>
      <c r="AL568" s="42">
        <f t="shared" si="1116"/>
        <v>46022</v>
      </c>
      <c r="AM568" s="51"/>
    </row>
    <row r="569" spans="1:39" ht="15" customHeight="1" x14ac:dyDescent="0.25">
      <c r="A569" s="254"/>
      <c r="B569" s="214"/>
      <c r="C569" s="214"/>
      <c r="D569" s="53" t="s">
        <v>12</v>
      </c>
      <c r="E569" s="44">
        <f t="shared" ref="E569:AL569" ca="1" si="1117">IF(E567="","",MAX(0,MIN(E567,DATE(2024,6,1)) - E568))</f>
        <v>428</v>
      </c>
      <c r="F569">
        <f t="shared" ca="1" si="1117"/>
        <v>398</v>
      </c>
      <c r="G569">
        <f t="shared" ca="1" si="1117"/>
        <v>367</v>
      </c>
      <c r="H569">
        <f t="shared" ca="1" si="1117"/>
        <v>337</v>
      </c>
      <c r="I569">
        <f t="shared" ca="1" si="1117"/>
        <v>306</v>
      </c>
      <c r="J569">
        <f t="shared" ca="1" si="1117"/>
        <v>275</v>
      </c>
      <c r="K569">
        <f t="shared" ca="1" si="1117"/>
        <v>245</v>
      </c>
      <c r="L569">
        <f t="shared" ca="1" si="1117"/>
        <v>214</v>
      </c>
      <c r="M569">
        <f t="shared" ca="1" si="1117"/>
        <v>184</v>
      </c>
      <c r="N569" s="45">
        <f t="shared" ca="1" si="1117"/>
        <v>153</v>
      </c>
      <c r="O569">
        <f t="shared" ca="1" si="1117"/>
        <v>122</v>
      </c>
      <c r="P569">
        <f t="shared" ca="1" si="1117"/>
        <v>93</v>
      </c>
      <c r="Q569">
        <f t="shared" ca="1" si="1117"/>
        <v>62</v>
      </c>
      <c r="R569">
        <f t="shared" ca="1" si="1117"/>
        <v>32</v>
      </c>
      <c r="S569">
        <f t="shared" ca="1" si="1117"/>
        <v>1</v>
      </c>
      <c r="T569">
        <f t="shared" ca="1" si="1117"/>
        <v>0</v>
      </c>
      <c r="U569">
        <f t="shared" ca="1" si="1117"/>
        <v>0</v>
      </c>
      <c r="V569">
        <f t="shared" ca="1" si="1117"/>
        <v>0</v>
      </c>
      <c r="W569">
        <f t="shared" ca="1" si="1117"/>
        <v>0</v>
      </c>
      <c r="X569">
        <f t="shared" ca="1" si="1117"/>
        <v>0</v>
      </c>
      <c r="Y569">
        <f t="shared" ca="1" si="1117"/>
        <v>0</v>
      </c>
      <c r="Z569" s="45">
        <f t="shared" ca="1" si="1117"/>
        <v>0</v>
      </c>
      <c r="AA569" s="44">
        <f t="shared" ca="1" si="1117"/>
        <v>0</v>
      </c>
      <c r="AB569">
        <f t="shared" ca="1" si="1117"/>
        <v>0</v>
      </c>
      <c r="AC569">
        <f t="shared" ca="1" si="1117"/>
        <v>0</v>
      </c>
      <c r="AD569">
        <f t="shared" ca="1" si="1117"/>
        <v>0</v>
      </c>
      <c r="AE569">
        <f t="shared" ca="1" si="1117"/>
        <v>0</v>
      </c>
      <c r="AF569">
        <f t="shared" ca="1" si="1117"/>
        <v>0</v>
      </c>
      <c r="AG569">
        <f t="shared" ca="1" si="1117"/>
        <v>0</v>
      </c>
      <c r="AH569">
        <f t="shared" ca="1" si="1117"/>
        <v>0</v>
      </c>
      <c r="AI569">
        <f t="shared" ca="1" si="1117"/>
        <v>0</v>
      </c>
      <c r="AJ569">
        <f t="shared" ca="1" si="1117"/>
        <v>0</v>
      </c>
      <c r="AK569">
        <f t="shared" ca="1" si="1117"/>
        <v>0</v>
      </c>
      <c r="AL569">
        <f t="shared" ca="1" si="1117"/>
        <v>0</v>
      </c>
      <c r="AM569" s="51"/>
    </row>
    <row r="570" spans="1:39" ht="15" customHeight="1" x14ac:dyDescent="0.25">
      <c r="A570" s="254"/>
      <c r="B570" s="214"/>
      <c r="C570" s="214"/>
      <c r="D570" s="53" t="s">
        <v>13</v>
      </c>
      <c r="E570" s="44">
        <f t="shared" ref="E570:AL570" ca="1" si="1118">IF(E567="","",MAX(0,E567 - MAX(E568,DATE(2024,6,1))))</f>
        <v>698</v>
      </c>
      <c r="F570">
        <f t="shared" ca="1" si="1118"/>
        <v>698</v>
      </c>
      <c r="G570">
        <f t="shared" ca="1" si="1118"/>
        <v>698</v>
      </c>
      <c r="H570">
        <f t="shared" ca="1" si="1118"/>
        <v>698</v>
      </c>
      <c r="I570">
        <f t="shared" ca="1" si="1118"/>
        <v>698</v>
      </c>
      <c r="J570">
        <f t="shared" ca="1" si="1118"/>
        <v>698</v>
      </c>
      <c r="K570">
        <f t="shared" ca="1" si="1118"/>
        <v>698</v>
      </c>
      <c r="L570">
        <f t="shared" ca="1" si="1118"/>
        <v>698</v>
      </c>
      <c r="M570">
        <f t="shared" ca="1" si="1118"/>
        <v>698</v>
      </c>
      <c r="N570" s="45">
        <f t="shared" ca="1" si="1118"/>
        <v>698</v>
      </c>
      <c r="O570">
        <f t="shared" ca="1" si="1118"/>
        <v>698</v>
      </c>
      <c r="P570">
        <f t="shared" ca="1" si="1118"/>
        <v>698</v>
      </c>
      <c r="Q570">
        <f t="shared" ca="1" si="1118"/>
        <v>698</v>
      </c>
      <c r="R570">
        <f t="shared" ca="1" si="1118"/>
        <v>698</v>
      </c>
      <c r="S570">
        <f t="shared" ca="1" si="1118"/>
        <v>698</v>
      </c>
      <c r="T570">
        <f t="shared" ca="1" si="1118"/>
        <v>669</v>
      </c>
      <c r="U570">
        <f t="shared" ca="1" si="1118"/>
        <v>638</v>
      </c>
      <c r="V570">
        <f t="shared" ca="1" si="1118"/>
        <v>607</v>
      </c>
      <c r="W570">
        <f t="shared" ca="1" si="1118"/>
        <v>577</v>
      </c>
      <c r="X570">
        <f t="shared" ca="1" si="1118"/>
        <v>546</v>
      </c>
      <c r="Y570">
        <f t="shared" ca="1" si="1118"/>
        <v>516</v>
      </c>
      <c r="Z570" s="45">
        <f t="shared" ca="1" si="1118"/>
        <v>485</v>
      </c>
      <c r="AA570" s="44">
        <f t="shared" ca="1" si="1118"/>
        <v>454</v>
      </c>
      <c r="AB570">
        <f t="shared" ca="1" si="1118"/>
        <v>426</v>
      </c>
      <c r="AC570">
        <f t="shared" ca="1" si="1118"/>
        <v>395</v>
      </c>
      <c r="AD570">
        <f t="shared" ca="1" si="1118"/>
        <v>365</v>
      </c>
      <c r="AE570">
        <f t="shared" ca="1" si="1118"/>
        <v>334</v>
      </c>
      <c r="AF570">
        <f t="shared" ca="1" si="1118"/>
        <v>304</v>
      </c>
      <c r="AG570">
        <f t="shared" ca="1" si="1118"/>
        <v>273</v>
      </c>
      <c r="AH570">
        <f t="shared" ca="1" si="1118"/>
        <v>242</v>
      </c>
      <c r="AI570">
        <f t="shared" ca="1" si="1118"/>
        <v>212</v>
      </c>
      <c r="AJ570">
        <f t="shared" ca="1" si="1118"/>
        <v>181</v>
      </c>
      <c r="AK570">
        <f t="shared" ca="1" si="1118"/>
        <v>151</v>
      </c>
      <c r="AL570">
        <f t="shared" ca="1" si="1118"/>
        <v>120</v>
      </c>
      <c r="AM570" s="51"/>
    </row>
    <row r="571" spans="1:39" ht="15" customHeight="1" x14ac:dyDescent="0.25">
      <c r="A571" s="254"/>
      <c r="B571" s="214"/>
      <c r="C571" s="214"/>
      <c r="D571" s="53" t="s">
        <v>14</v>
      </c>
      <c r="E571" s="46">
        <f t="shared" ref="E571:AL571" ca="1" si="1119">IF(E567="","",0.09*E569/365+0.24*E570/365)</f>
        <v>0.56449315068493144</v>
      </c>
      <c r="F571" s="47">
        <f t="shared" ca="1" si="1119"/>
        <v>0.55709589041095886</v>
      </c>
      <c r="G571" s="47">
        <f t="shared" ca="1" si="1119"/>
        <v>0.54945205479452053</v>
      </c>
      <c r="H571" s="47">
        <f t="shared" ca="1" si="1119"/>
        <v>0.54205479452054794</v>
      </c>
      <c r="I571" s="47">
        <f t="shared" ca="1" si="1119"/>
        <v>0.5344109589041095</v>
      </c>
      <c r="J571" s="47">
        <f t="shared" ca="1" si="1119"/>
        <v>0.52676712328767117</v>
      </c>
      <c r="K571" s="47">
        <f t="shared" ca="1" si="1119"/>
        <v>0.51936986301369858</v>
      </c>
      <c r="L571" s="47">
        <f t="shared" ca="1" si="1119"/>
        <v>0.51172602739726025</v>
      </c>
      <c r="M571" s="47">
        <f t="shared" ca="1" si="1119"/>
        <v>0.50432876712328767</v>
      </c>
      <c r="N571" s="48">
        <f t="shared" ca="1" si="1119"/>
        <v>0.49668493150684928</v>
      </c>
      <c r="O571" s="47">
        <f t="shared" ca="1" si="1119"/>
        <v>0.48904109589041095</v>
      </c>
      <c r="P571" s="47">
        <f t="shared" ca="1" si="1119"/>
        <v>0.48189041095890406</v>
      </c>
      <c r="Q571" s="47">
        <f t="shared" ca="1" si="1119"/>
        <v>0.47424657534246573</v>
      </c>
      <c r="R571" s="47">
        <f t="shared" ca="1" si="1119"/>
        <v>0.46684931506849314</v>
      </c>
      <c r="S571" s="47">
        <f t="shared" ca="1" si="1119"/>
        <v>0.45920547945205475</v>
      </c>
      <c r="T571" s="47">
        <f t="shared" ca="1" si="1119"/>
        <v>0.43989041095890413</v>
      </c>
      <c r="U571" s="47">
        <f t="shared" ca="1" si="1119"/>
        <v>0.41950684931506849</v>
      </c>
      <c r="V571" s="47">
        <f t="shared" ca="1" si="1119"/>
        <v>0.3991232876712329</v>
      </c>
      <c r="W571" s="47">
        <f t="shared" ca="1" si="1119"/>
        <v>0.37939726027397258</v>
      </c>
      <c r="X571" s="47">
        <f t="shared" ca="1" si="1119"/>
        <v>0.35901369863013699</v>
      </c>
      <c r="Y571" s="47">
        <f t="shared" ca="1" si="1119"/>
        <v>0.33928767123287668</v>
      </c>
      <c r="Z571" s="48">
        <f t="shared" ca="1" si="1119"/>
        <v>0.31890410958904108</v>
      </c>
      <c r="AA571" s="46">
        <f t="shared" ca="1" si="1119"/>
        <v>0.29852054794520544</v>
      </c>
      <c r="AB571" s="47">
        <f t="shared" ca="1" si="1119"/>
        <v>0.2801095890410959</v>
      </c>
      <c r="AC571" s="47">
        <f t="shared" ca="1" si="1119"/>
        <v>0.25972602739726025</v>
      </c>
      <c r="AD571" s="47">
        <f t="shared" ca="1" si="1119"/>
        <v>0.24</v>
      </c>
      <c r="AE571" s="47">
        <f t="shared" ca="1" si="1119"/>
        <v>0.21961643835616437</v>
      </c>
      <c r="AF571" s="47">
        <f t="shared" ca="1" si="1119"/>
        <v>0.19989041095890409</v>
      </c>
      <c r="AG571" s="47">
        <f t="shared" ca="1" si="1119"/>
        <v>0.1795068493150685</v>
      </c>
      <c r="AH571" s="47">
        <f t="shared" ca="1" si="1119"/>
        <v>0.15912328767123288</v>
      </c>
      <c r="AI571" s="47">
        <f t="shared" ca="1" si="1119"/>
        <v>0.13939726027397259</v>
      </c>
      <c r="AJ571" s="47">
        <f t="shared" ca="1" si="1119"/>
        <v>0.11901369863013699</v>
      </c>
      <c r="AK571" s="47">
        <f t="shared" ca="1" si="1119"/>
        <v>9.9287671232876712E-2</v>
      </c>
      <c r="AL571" s="47">
        <f t="shared" ca="1" si="1119"/>
        <v>7.8904109589041094E-2</v>
      </c>
      <c r="AM571" s="51"/>
    </row>
    <row r="572" spans="1:39" ht="15" customHeight="1" x14ac:dyDescent="0.25">
      <c r="A572" s="254"/>
      <c r="B572" s="214"/>
      <c r="C572" s="214"/>
      <c r="D572" s="53" t="s">
        <v>21</v>
      </c>
      <c r="E572" s="38">
        <f ca="1">IF(E$566="","",E566*E571)</f>
        <v>0</v>
      </c>
      <c r="F572" s="38">
        <f t="shared" ref="F572:AL572" ca="1" si="1120">IF(F$566="","",F566*F571)</f>
        <v>0</v>
      </c>
      <c r="G572" s="38">
        <f t="shared" ca="1" si="1120"/>
        <v>0</v>
      </c>
      <c r="H572" s="38">
        <f t="shared" ca="1" si="1120"/>
        <v>0</v>
      </c>
      <c r="I572" s="38">
        <f t="shared" ca="1" si="1120"/>
        <v>0</v>
      </c>
      <c r="J572" s="38">
        <f t="shared" ca="1" si="1120"/>
        <v>0</v>
      </c>
      <c r="K572" s="38">
        <f t="shared" ca="1" si="1120"/>
        <v>0</v>
      </c>
      <c r="L572" s="38">
        <f t="shared" ca="1" si="1120"/>
        <v>0</v>
      </c>
      <c r="M572" s="38">
        <f t="shared" ca="1" si="1120"/>
        <v>0</v>
      </c>
      <c r="N572" s="38">
        <f t="shared" ca="1" si="1120"/>
        <v>0</v>
      </c>
      <c r="O572" s="38">
        <f t="shared" ca="1" si="1120"/>
        <v>0</v>
      </c>
      <c r="P572" s="38">
        <f t="shared" ca="1" si="1120"/>
        <v>0</v>
      </c>
      <c r="Q572" s="38">
        <f t="shared" ca="1" si="1120"/>
        <v>0</v>
      </c>
      <c r="R572" s="38">
        <f t="shared" ca="1" si="1120"/>
        <v>0</v>
      </c>
      <c r="S572" s="38">
        <f t="shared" ca="1" si="1120"/>
        <v>0</v>
      </c>
      <c r="T572" s="38">
        <f t="shared" ca="1" si="1120"/>
        <v>0</v>
      </c>
      <c r="U572" s="38">
        <f t="shared" ca="1" si="1120"/>
        <v>0</v>
      </c>
      <c r="V572" s="38">
        <f t="shared" ca="1" si="1120"/>
        <v>0</v>
      </c>
      <c r="W572" s="38">
        <f t="shared" ca="1" si="1120"/>
        <v>0</v>
      </c>
      <c r="X572" s="38">
        <f t="shared" ca="1" si="1120"/>
        <v>0</v>
      </c>
      <c r="Y572" s="38">
        <f t="shared" ca="1" si="1120"/>
        <v>0</v>
      </c>
      <c r="Z572" s="38">
        <f t="shared" ca="1" si="1120"/>
        <v>0</v>
      </c>
      <c r="AA572" s="38">
        <f t="shared" ca="1" si="1120"/>
        <v>0</v>
      </c>
      <c r="AB572" s="38">
        <f t="shared" ca="1" si="1120"/>
        <v>0</v>
      </c>
      <c r="AC572" s="38">
        <f t="shared" ca="1" si="1120"/>
        <v>0</v>
      </c>
      <c r="AD572" s="38">
        <f t="shared" ca="1" si="1120"/>
        <v>0</v>
      </c>
      <c r="AE572" s="38">
        <f t="shared" ca="1" si="1120"/>
        <v>0</v>
      </c>
      <c r="AF572" s="38">
        <f t="shared" ca="1" si="1120"/>
        <v>0</v>
      </c>
      <c r="AG572" s="38">
        <f t="shared" ca="1" si="1120"/>
        <v>0</v>
      </c>
      <c r="AH572" s="38">
        <f t="shared" ca="1" si="1120"/>
        <v>0</v>
      </c>
      <c r="AI572" s="38">
        <f t="shared" ca="1" si="1120"/>
        <v>0</v>
      </c>
      <c r="AJ572" s="38">
        <f t="shared" ca="1" si="1120"/>
        <v>0</v>
      </c>
      <c r="AK572" s="38">
        <f t="shared" ca="1" si="1120"/>
        <v>0</v>
      </c>
      <c r="AL572" s="38">
        <f t="shared" ca="1" si="1120"/>
        <v>0</v>
      </c>
      <c r="AM572" s="51"/>
    </row>
    <row r="573" spans="1:39" ht="15" customHeight="1" x14ac:dyDescent="0.25">
      <c r="A573" s="254"/>
      <c r="B573" s="214"/>
      <c r="C573" s="214"/>
      <c r="D573" s="53" t="s">
        <v>15</v>
      </c>
      <c r="E573" s="38">
        <f ca="1">IF(E562="","",E562+E572)</f>
        <v>0</v>
      </c>
      <c r="F573" s="39">
        <f ca="1">IF(F562="","",F562+F572)</f>
        <v>0</v>
      </c>
      <c r="G573" s="39">
        <f ca="1">IF(G562="","",G562+G572)</f>
        <v>0</v>
      </c>
      <c r="H573" s="39">
        <f t="shared" ref="H573" ca="1" si="1121">IF(H562="","",H562+H572)</f>
        <v>0</v>
      </c>
      <c r="I573" s="39">
        <f t="shared" ref="I573" ca="1" si="1122">IF(I562="","",I562+I572)</f>
        <v>0</v>
      </c>
      <c r="J573" s="39">
        <f t="shared" ref="J573" ca="1" si="1123">IF(J562="","",J562+J572)</f>
        <v>0</v>
      </c>
      <c r="K573" s="39">
        <f t="shared" ref="K573" ca="1" si="1124">IF(K562="","",K562+K572)</f>
        <v>0</v>
      </c>
      <c r="L573" s="39">
        <f t="shared" ref="L573" ca="1" si="1125">IF(L562="","",L562+L572)</f>
        <v>0</v>
      </c>
      <c r="M573" s="39">
        <f t="shared" ref="M573" ca="1" si="1126">IF(M562="","",M562+M572)</f>
        <v>0</v>
      </c>
      <c r="N573" s="40">
        <f t="shared" ref="N573" ca="1" si="1127">IF(N562="","",N562+N572)</f>
        <v>0</v>
      </c>
      <c r="O573" s="39">
        <f t="shared" ref="O573" ca="1" si="1128">IF(O562="","",O562+O572)</f>
        <v>0</v>
      </c>
      <c r="P573" s="39">
        <f t="shared" ref="P573" ca="1" si="1129">IF(P562="","",P562+P572)</f>
        <v>0</v>
      </c>
      <c r="Q573" s="39">
        <f t="shared" ref="Q573" ca="1" si="1130">IF(Q562="","",Q562+Q572)</f>
        <v>0</v>
      </c>
      <c r="R573" s="39">
        <f t="shared" ref="R573" ca="1" si="1131">IF(R562="","",R562+R572)</f>
        <v>0</v>
      </c>
      <c r="S573" s="39">
        <f t="shared" ref="S573" ca="1" si="1132">IF(S562="","",S562+S572)</f>
        <v>0</v>
      </c>
      <c r="T573" s="39">
        <f t="shared" ref="T573" ca="1" si="1133">IF(T562="","",T562+T572)</f>
        <v>0</v>
      </c>
      <c r="U573" s="39">
        <f t="shared" ref="U573" ca="1" si="1134">IF(U562="","",U562+U572)</f>
        <v>0</v>
      </c>
      <c r="V573" s="39">
        <f t="shared" ref="V573" ca="1" si="1135">IF(V562="","",V562+V572)</f>
        <v>0</v>
      </c>
      <c r="W573" s="39">
        <f t="shared" ref="W573" ca="1" si="1136">IF(W562="","",W562+W572)</f>
        <v>0</v>
      </c>
      <c r="X573" s="39">
        <f t="shared" ref="X573" ca="1" si="1137">IF(X562="","",X562+X572)</f>
        <v>0</v>
      </c>
      <c r="Y573" s="39">
        <f t="shared" ref="Y573" ca="1" si="1138">IF(Y562="","",Y562+Y572)</f>
        <v>0</v>
      </c>
      <c r="Z573" s="40">
        <f t="shared" ref="Z573" ca="1" si="1139">IF(Z562="","",Z562+Z572)</f>
        <v>0</v>
      </c>
      <c r="AA573" s="38">
        <f t="shared" ref="AA573" ca="1" si="1140">IF(AA562="","",AA562+AA572)</f>
        <v>0</v>
      </c>
      <c r="AB573" s="39">
        <f t="shared" ref="AB573" ca="1" si="1141">IF(AB562="","",AB562+AB572)</f>
        <v>0</v>
      </c>
      <c r="AC573" s="39">
        <f t="shared" ref="AC573" ca="1" si="1142">IF(AC562="","",AC562+AC572)</f>
        <v>0</v>
      </c>
      <c r="AD573" s="39">
        <f t="shared" ref="AD573" ca="1" si="1143">IF(AD562="","",AD562+AD572)</f>
        <v>0</v>
      </c>
      <c r="AE573" s="39">
        <f t="shared" ref="AE573" ca="1" si="1144">IF(AE562="","",AE562+AE572)</f>
        <v>0</v>
      </c>
      <c r="AF573" s="39">
        <f t="shared" ref="AF573" ca="1" si="1145">IF(AF562="","",AF562+AF572)</f>
        <v>0</v>
      </c>
      <c r="AG573" s="39">
        <f t="shared" ref="AG573" ca="1" si="1146">IF(AG562="","",AG562+AG572)</f>
        <v>0</v>
      </c>
      <c r="AH573" s="39">
        <f t="shared" ref="AH573" ca="1" si="1147">IF(AH562="","",AH562+AH572)</f>
        <v>0</v>
      </c>
      <c r="AI573" s="39">
        <f t="shared" ref="AI573" ca="1" si="1148">IF(AI562="","",AI562+AI572)</f>
        <v>0</v>
      </c>
      <c r="AJ573" s="39">
        <f t="shared" ref="AJ573" ca="1" si="1149">IF(AJ562="","",AJ562+AJ572)</f>
        <v>0</v>
      </c>
      <c r="AK573" s="39">
        <f t="shared" ref="AK573" ca="1" si="1150">IF(AK562="","",AK562+AK572)</f>
        <v>0</v>
      </c>
      <c r="AL573" s="39">
        <f t="shared" ref="AL573" ca="1" si="1151">IF(AL562="","",AL562+AL572)</f>
        <v>0</v>
      </c>
      <c r="AM573" s="51"/>
    </row>
    <row r="574" spans="1:39" ht="15" customHeight="1" x14ac:dyDescent="0.25">
      <c r="A574" s="254"/>
      <c r="B574" s="214"/>
      <c r="C574" s="214"/>
      <c r="D574" s="53" t="s">
        <v>16</v>
      </c>
      <c r="E574" s="44">
        <f t="shared" ref="E574:AL574" ca="1" si="1152">IF(E566="","",E566+E572)</f>
        <v>0</v>
      </c>
      <c r="F574">
        <f t="shared" ca="1" si="1152"/>
        <v>0</v>
      </c>
      <c r="G574">
        <f t="shared" ca="1" si="1152"/>
        <v>0</v>
      </c>
      <c r="H574">
        <f t="shared" ca="1" si="1152"/>
        <v>0</v>
      </c>
      <c r="I574">
        <f t="shared" ca="1" si="1152"/>
        <v>0</v>
      </c>
      <c r="J574">
        <f t="shared" ca="1" si="1152"/>
        <v>0</v>
      </c>
      <c r="K574">
        <f t="shared" ca="1" si="1152"/>
        <v>0</v>
      </c>
      <c r="L574">
        <f t="shared" ca="1" si="1152"/>
        <v>0</v>
      </c>
      <c r="M574">
        <f t="shared" ca="1" si="1152"/>
        <v>0</v>
      </c>
      <c r="N574" s="45">
        <f t="shared" ca="1" si="1152"/>
        <v>0</v>
      </c>
      <c r="O574">
        <f t="shared" ca="1" si="1152"/>
        <v>0</v>
      </c>
      <c r="P574">
        <f t="shared" ca="1" si="1152"/>
        <v>0</v>
      </c>
      <c r="Q574">
        <f t="shared" ca="1" si="1152"/>
        <v>0</v>
      </c>
      <c r="R574">
        <f t="shared" ca="1" si="1152"/>
        <v>0</v>
      </c>
      <c r="S574">
        <f t="shared" ca="1" si="1152"/>
        <v>0</v>
      </c>
      <c r="T574">
        <f t="shared" ca="1" si="1152"/>
        <v>0</v>
      </c>
      <c r="U574">
        <f t="shared" ca="1" si="1152"/>
        <v>0</v>
      </c>
      <c r="V574">
        <f t="shared" ca="1" si="1152"/>
        <v>0</v>
      </c>
      <c r="W574">
        <f t="shared" ca="1" si="1152"/>
        <v>0</v>
      </c>
      <c r="X574">
        <f t="shared" ca="1" si="1152"/>
        <v>0</v>
      </c>
      <c r="Y574">
        <f t="shared" ca="1" si="1152"/>
        <v>0</v>
      </c>
      <c r="Z574" s="45">
        <f t="shared" ca="1" si="1152"/>
        <v>0</v>
      </c>
      <c r="AA574" s="44">
        <f t="shared" ca="1" si="1152"/>
        <v>0</v>
      </c>
      <c r="AB574">
        <f t="shared" ca="1" si="1152"/>
        <v>0</v>
      </c>
      <c r="AC574">
        <f t="shared" ca="1" si="1152"/>
        <v>0</v>
      </c>
      <c r="AD574">
        <f t="shared" ca="1" si="1152"/>
        <v>0</v>
      </c>
      <c r="AE574">
        <f t="shared" ca="1" si="1152"/>
        <v>0</v>
      </c>
      <c r="AF574">
        <f t="shared" ca="1" si="1152"/>
        <v>0</v>
      </c>
      <c r="AG574">
        <f t="shared" ca="1" si="1152"/>
        <v>0</v>
      </c>
      <c r="AH574">
        <f t="shared" ca="1" si="1152"/>
        <v>0</v>
      </c>
      <c r="AI574">
        <f t="shared" ca="1" si="1152"/>
        <v>0</v>
      </c>
      <c r="AJ574">
        <f t="shared" ca="1" si="1152"/>
        <v>0</v>
      </c>
      <c r="AK574">
        <f t="shared" ca="1" si="1152"/>
        <v>0</v>
      </c>
      <c r="AL574">
        <f t="shared" ca="1" si="1152"/>
        <v>0</v>
      </c>
      <c r="AM574" s="51"/>
    </row>
    <row r="575" spans="1:39" ht="15.75" customHeight="1" x14ac:dyDescent="0.25">
      <c r="A575" s="254"/>
      <c r="B575" s="214"/>
      <c r="C575" s="214"/>
      <c r="D575" s="50" t="s">
        <v>8</v>
      </c>
      <c r="E575" s="244">
        <f>SUMIFS(Katsayilar!$C$2:$C$50,Katsayilar!$A$2:$A$50,"&lt;="&amp;DATE(YEAR(E559),MONTH(E559),1),Katsayilar!$B$2:$B$50,"&gt;="&amp;DATE(YEAR(E559),MONTH(E559),1))</f>
        <v>0.43368400000000001</v>
      </c>
      <c r="F575" s="238"/>
      <c r="G575" s="238"/>
      <c r="H575" s="230"/>
      <c r="I575" s="231">
        <f>SUMIFS(Katsayilar!$C$2:$C$50,Katsayilar!$A$2:$A$50,"&lt;="&amp;DATE(YEAR(I559),MONTH(I559),1),Katsayilar!$B$2:$B$50,"&gt;="&amp;DATE(YEAR(I559),MONTH(I559),1))</f>
        <v>0.50979600000000003</v>
      </c>
      <c r="J575" s="238"/>
      <c r="K575" s="238"/>
      <c r="L575" s="238"/>
      <c r="M575" s="238"/>
      <c r="N575" s="239"/>
      <c r="O575" s="244">
        <f>SUMIFS(Katsayilar!$C$2:$C$50,Katsayilar!$A$2:$A$50,"&lt;="&amp;DATE(YEAR(O559),MONTH(O559),1),Katsayilar!$B$2:$B$50,"&gt;="&amp;DATE(YEAR(O559),MONTH(O559),1))</f>
        <v>0.76087099999999996</v>
      </c>
      <c r="P575" s="238"/>
      <c r="Q575" s="238"/>
      <c r="R575" s="238"/>
      <c r="S575" s="238"/>
      <c r="T575" s="230"/>
      <c r="U575" s="231">
        <f>SUMIFS(Katsayilar!$C$2:$C$50,Katsayilar!$A$2:$A$50,"&lt;="&amp;DATE(YEAR(U559),MONTH(U559),1),Katsayilar!$B$2:$B$50,"&gt;="&amp;DATE(YEAR(U559),MONTH(U559),1))</f>
        <v>0.90779600000000005</v>
      </c>
      <c r="V575" s="238"/>
      <c r="W575" s="238"/>
      <c r="X575" s="238"/>
      <c r="Y575" s="238"/>
      <c r="Z575" s="239"/>
      <c r="AA575" s="244">
        <f>SUMIFS(Katsayilar!$C$2:$C$50,Katsayilar!$A$2:$A$50,"&lt;="&amp;DATE(YEAR(AA559),MONTH(AA559),1),Katsayilar!$B$2:$B$50,"&gt;="&amp;DATE(YEAR(AA559),MONTH(AA559),1))</f>
        <v>1.012556</v>
      </c>
      <c r="AB575" s="238"/>
      <c r="AC575" s="238"/>
      <c r="AD575" s="238"/>
      <c r="AE575" s="238"/>
      <c r="AF575" s="230"/>
      <c r="AG575" s="231">
        <f>SUMIFS(Katsayilar!$C$2:$C$50,Katsayilar!$A$2:$A$50,"&lt;="&amp;DATE(YEAR(AG559),MONTH(AG559),1),Katsayilar!$B$2:$B$50,"&gt;="&amp;DATE(YEAR(AG559),MONTH(AG559),1))</f>
        <v>1.1702109999999999</v>
      </c>
      <c r="AH575" s="238"/>
      <c r="AI575" s="238"/>
      <c r="AJ575" s="238"/>
      <c r="AK575" s="238"/>
      <c r="AL575" s="239"/>
      <c r="AM575" s="51"/>
    </row>
    <row r="576" spans="1:39" ht="15.75" customHeight="1" x14ac:dyDescent="0.25">
      <c r="A576" s="254"/>
      <c r="B576" s="214"/>
      <c r="C576" s="214"/>
      <c r="D576" s="50" t="s">
        <v>17</v>
      </c>
      <c r="E576" s="240">
        <f>SUM(E562:H562)</f>
        <v>0</v>
      </c>
      <c r="F576" s="241"/>
      <c r="G576" s="241"/>
      <c r="H576" s="223"/>
      <c r="I576" s="242">
        <f>SUM(I562:N562)</f>
        <v>0</v>
      </c>
      <c r="J576" s="241"/>
      <c r="K576" s="241"/>
      <c r="L576" s="241"/>
      <c r="M576" s="241"/>
      <c r="N576" s="243"/>
      <c r="O576" s="240">
        <f t="shared" ref="O576:O580" si="1153">SUM(O562:T562)</f>
        <v>0</v>
      </c>
      <c r="P576" s="241"/>
      <c r="Q576" s="241"/>
      <c r="R576" s="241"/>
      <c r="S576" s="241"/>
      <c r="T576" s="223"/>
      <c r="U576" s="242">
        <f t="shared" ref="U576:U580" si="1154">SUM(U562:Z562)</f>
        <v>0</v>
      </c>
      <c r="V576" s="241"/>
      <c r="W576" s="241"/>
      <c r="X576" s="241"/>
      <c r="Y576" s="241"/>
      <c r="Z576" s="243"/>
      <c r="AA576" s="240">
        <f t="shared" ref="AA576:AA580" si="1155">SUM(AA562:AF562)</f>
        <v>0</v>
      </c>
      <c r="AB576" s="241"/>
      <c r="AC576" s="241"/>
      <c r="AD576" s="241"/>
      <c r="AE576" s="241"/>
      <c r="AF576" s="223"/>
      <c r="AG576" s="242">
        <f t="shared" ref="AG576:AG580" si="1156">SUM(AG562:AL562)</f>
        <v>0</v>
      </c>
      <c r="AH576" s="241"/>
      <c r="AI576" s="241"/>
      <c r="AJ576" s="241"/>
      <c r="AK576" s="241"/>
      <c r="AL576" s="243"/>
      <c r="AM576" s="49">
        <f>SUM(E576:AL576)</f>
        <v>0</v>
      </c>
    </row>
    <row r="577" spans="1:39" ht="15.75" customHeight="1" x14ac:dyDescent="0.25">
      <c r="A577" s="254"/>
      <c r="B577" s="214"/>
      <c r="C577" s="214"/>
      <c r="D577" s="50" t="s">
        <v>51</v>
      </c>
      <c r="E577" s="240">
        <f>SUM(E563:H563)</f>
        <v>0</v>
      </c>
      <c r="F577" s="241"/>
      <c r="G577" s="241"/>
      <c r="H577" s="223"/>
      <c r="I577" s="242">
        <f t="shared" ref="I577:I580" si="1157">SUM(I563:N563)</f>
        <v>0</v>
      </c>
      <c r="J577" s="241"/>
      <c r="K577" s="241"/>
      <c r="L577" s="241"/>
      <c r="M577" s="241"/>
      <c r="N577" s="243"/>
      <c r="O577" s="240">
        <f t="shared" si="1153"/>
        <v>0</v>
      </c>
      <c r="P577" s="241"/>
      <c r="Q577" s="241"/>
      <c r="R577" s="241"/>
      <c r="S577" s="241"/>
      <c r="T577" s="223"/>
      <c r="U577" s="242">
        <f t="shared" si="1154"/>
        <v>0</v>
      </c>
      <c r="V577" s="241"/>
      <c r="W577" s="241"/>
      <c r="X577" s="241"/>
      <c r="Y577" s="241"/>
      <c r="Z577" s="243"/>
      <c r="AA577" s="240">
        <f t="shared" si="1155"/>
        <v>0</v>
      </c>
      <c r="AB577" s="241"/>
      <c r="AC577" s="241"/>
      <c r="AD577" s="241"/>
      <c r="AE577" s="241"/>
      <c r="AF577" s="223"/>
      <c r="AG577" s="242">
        <f t="shared" si="1156"/>
        <v>0</v>
      </c>
      <c r="AH577" s="241"/>
      <c r="AI577" s="241"/>
      <c r="AJ577" s="241"/>
      <c r="AK577" s="241"/>
      <c r="AL577" s="243"/>
      <c r="AM577" s="49">
        <f t="shared" ref="AM577:AM583" si="1158">SUM(E577:AL577)</f>
        <v>0</v>
      </c>
    </row>
    <row r="578" spans="1:39" ht="15.75" customHeight="1" x14ac:dyDescent="0.25">
      <c r="A578" s="254"/>
      <c r="B578" s="214"/>
      <c r="C578" s="214"/>
      <c r="D578" s="50" t="s">
        <v>18</v>
      </c>
      <c r="E578" s="240">
        <f t="shared" ref="E578:E580" si="1159">SUM(E564:H564)</f>
        <v>0</v>
      </c>
      <c r="F578" s="241"/>
      <c r="G578" s="241"/>
      <c r="H578" s="223"/>
      <c r="I578" s="242">
        <f t="shared" si="1157"/>
        <v>0</v>
      </c>
      <c r="J578" s="241"/>
      <c r="K578" s="241"/>
      <c r="L578" s="241"/>
      <c r="M578" s="241"/>
      <c r="N578" s="243"/>
      <c r="O578" s="240">
        <f t="shared" si="1153"/>
        <v>0</v>
      </c>
      <c r="P578" s="241"/>
      <c r="Q578" s="241"/>
      <c r="R578" s="241"/>
      <c r="S578" s="241"/>
      <c r="T578" s="223"/>
      <c r="U578" s="242">
        <f t="shared" si="1154"/>
        <v>0</v>
      </c>
      <c r="V578" s="241"/>
      <c r="W578" s="241"/>
      <c r="X578" s="241"/>
      <c r="Y578" s="241"/>
      <c r="Z578" s="243"/>
      <c r="AA578" s="240">
        <f t="shared" si="1155"/>
        <v>0</v>
      </c>
      <c r="AB578" s="241"/>
      <c r="AC578" s="241"/>
      <c r="AD578" s="241"/>
      <c r="AE578" s="241"/>
      <c r="AF578" s="223"/>
      <c r="AG578" s="242">
        <f t="shared" si="1156"/>
        <v>0</v>
      </c>
      <c r="AH578" s="241"/>
      <c r="AI578" s="241"/>
      <c r="AJ578" s="241"/>
      <c r="AK578" s="241"/>
      <c r="AL578" s="243"/>
      <c r="AM578" s="49">
        <f t="shared" si="1158"/>
        <v>0</v>
      </c>
    </row>
    <row r="579" spans="1:39" ht="15.75" customHeight="1" x14ac:dyDescent="0.25">
      <c r="A579" s="254"/>
      <c r="B579" s="214"/>
      <c r="C579" s="214"/>
      <c r="D579" s="50" t="s">
        <v>9</v>
      </c>
      <c r="E579" s="240">
        <f t="shared" si="1159"/>
        <v>0</v>
      </c>
      <c r="F579" s="241"/>
      <c r="G579" s="241"/>
      <c r="H579" s="223"/>
      <c r="I579" s="242">
        <f t="shared" si="1157"/>
        <v>0</v>
      </c>
      <c r="J579" s="241"/>
      <c r="K579" s="241"/>
      <c r="L579" s="241"/>
      <c r="M579" s="241"/>
      <c r="N579" s="243"/>
      <c r="O579" s="240">
        <f t="shared" si="1153"/>
        <v>0</v>
      </c>
      <c r="P579" s="241"/>
      <c r="Q579" s="241"/>
      <c r="R579" s="241"/>
      <c r="S579" s="241"/>
      <c r="T579" s="223"/>
      <c r="U579" s="242">
        <f t="shared" si="1154"/>
        <v>0</v>
      </c>
      <c r="V579" s="241"/>
      <c r="W579" s="241"/>
      <c r="X579" s="241"/>
      <c r="Y579" s="241"/>
      <c r="Z579" s="243"/>
      <c r="AA579" s="240">
        <f t="shared" si="1155"/>
        <v>0</v>
      </c>
      <c r="AB579" s="241"/>
      <c r="AC579" s="241"/>
      <c r="AD579" s="241"/>
      <c r="AE579" s="241"/>
      <c r="AF579" s="223"/>
      <c r="AG579" s="242">
        <f t="shared" si="1156"/>
        <v>0</v>
      </c>
      <c r="AH579" s="241"/>
      <c r="AI579" s="241"/>
      <c r="AJ579" s="241"/>
      <c r="AK579" s="241"/>
      <c r="AL579" s="243"/>
      <c r="AM579" s="49">
        <f t="shared" si="1158"/>
        <v>0</v>
      </c>
    </row>
    <row r="580" spans="1:39" ht="15.75" customHeight="1" x14ac:dyDescent="0.25">
      <c r="A580" s="254"/>
      <c r="B580" s="214"/>
      <c r="C580" s="214"/>
      <c r="D580" s="50" t="s">
        <v>19</v>
      </c>
      <c r="E580" s="240">
        <f t="shared" si="1159"/>
        <v>0</v>
      </c>
      <c r="F580" s="241"/>
      <c r="G580" s="241"/>
      <c r="H580" s="223"/>
      <c r="I580" s="242">
        <f t="shared" si="1157"/>
        <v>0</v>
      </c>
      <c r="J580" s="241"/>
      <c r="K580" s="241"/>
      <c r="L580" s="241"/>
      <c r="M580" s="241"/>
      <c r="N580" s="243"/>
      <c r="O580" s="240">
        <f t="shared" si="1153"/>
        <v>0</v>
      </c>
      <c r="P580" s="241"/>
      <c r="Q580" s="241"/>
      <c r="R580" s="241"/>
      <c r="S580" s="241"/>
      <c r="T580" s="223"/>
      <c r="U580" s="242">
        <f t="shared" si="1154"/>
        <v>0</v>
      </c>
      <c r="V580" s="241"/>
      <c r="W580" s="241"/>
      <c r="X580" s="241"/>
      <c r="Y580" s="241"/>
      <c r="Z580" s="243"/>
      <c r="AA580" s="240">
        <f t="shared" si="1155"/>
        <v>0</v>
      </c>
      <c r="AB580" s="241"/>
      <c r="AC580" s="241"/>
      <c r="AD580" s="241"/>
      <c r="AE580" s="241"/>
      <c r="AF580" s="223"/>
      <c r="AG580" s="242">
        <f t="shared" si="1156"/>
        <v>0</v>
      </c>
      <c r="AH580" s="241"/>
      <c r="AI580" s="241"/>
      <c r="AJ580" s="241"/>
      <c r="AK580" s="241"/>
      <c r="AL580" s="243"/>
      <c r="AM580" s="49">
        <f t="shared" si="1158"/>
        <v>0</v>
      </c>
    </row>
    <row r="581" spans="1:39" ht="15.75" customHeight="1" x14ac:dyDescent="0.25">
      <c r="A581" s="254"/>
      <c r="B581" s="214"/>
      <c r="C581" s="214"/>
      <c r="D581" s="50" t="s">
        <v>21</v>
      </c>
      <c r="E581" s="240">
        <f ca="1">SUM(E572:H572)</f>
        <v>0</v>
      </c>
      <c r="F581" s="241"/>
      <c r="G581" s="241"/>
      <c r="H581" s="223"/>
      <c r="I581" s="242">
        <f ca="1">SUM(I572:N572)</f>
        <v>0</v>
      </c>
      <c r="J581" s="241"/>
      <c r="K581" s="241"/>
      <c r="L581" s="241"/>
      <c r="M581" s="241"/>
      <c r="N581" s="243"/>
      <c r="O581" s="240">
        <f ca="1">SUM(O572:T572)</f>
        <v>0</v>
      </c>
      <c r="P581" s="241"/>
      <c r="Q581" s="241"/>
      <c r="R581" s="241"/>
      <c r="S581" s="241"/>
      <c r="T581" s="223"/>
      <c r="U581" s="242">
        <f ca="1">SUM(U572:Z572)</f>
        <v>0</v>
      </c>
      <c r="V581" s="241"/>
      <c r="W581" s="241"/>
      <c r="X581" s="241"/>
      <c r="Y581" s="241"/>
      <c r="Z581" s="243"/>
      <c r="AA581" s="240">
        <f ca="1">SUM(AA572:AF572)</f>
        <v>0</v>
      </c>
      <c r="AB581" s="241"/>
      <c r="AC581" s="241"/>
      <c r="AD581" s="241"/>
      <c r="AE581" s="241"/>
      <c r="AF581" s="223"/>
      <c r="AG581" s="242">
        <f ca="1">SUM(AG572:AL572)</f>
        <v>0</v>
      </c>
      <c r="AH581" s="241"/>
      <c r="AI581" s="241"/>
      <c r="AJ581" s="241"/>
      <c r="AK581" s="241"/>
      <c r="AL581" s="243"/>
      <c r="AM581" s="49">
        <f t="shared" ca="1" si="1158"/>
        <v>0</v>
      </c>
    </row>
    <row r="582" spans="1:39" ht="15.75" customHeight="1" x14ac:dyDescent="0.25">
      <c r="A582" s="254"/>
      <c r="B582" s="214"/>
      <c r="C582" s="214"/>
      <c r="D582" s="50" t="s">
        <v>15</v>
      </c>
      <c r="E582" s="240">
        <f t="shared" ref="E582:E583" ca="1" si="1160">SUM(E573:H573)</f>
        <v>0</v>
      </c>
      <c r="F582" s="241"/>
      <c r="G582" s="241"/>
      <c r="H582" s="223"/>
      <c r="I582" s="242">
        <f t="shared" ref="I582:I583" ca="1" si="1161">SUM(I573:N573)</f>
        <v>0</v>
      </c>
      <c r="J582" s="241"/>
      <c r="K582" s="241"/>
      <c r="L582" s="241"/>
      <c r="M582" s="241"/>
      <c r="N582" s="243"/>
      <c r="O582" s="240">
        <f t="shared" ref="O582:O583" ca="1" si="1162">SUM(O573:T573)</f>
        <v>0</v>
      </c>
      <c r="P582" s="241"/>
      <c r="Q582" s="241"/>
      <c r="R582" s="241"/>
      <c r="S582" s="241"/>
      <c r="T582" s="223"/>
      <c r="U582" s="242">
        <f t="shared" ref="U582:U583" ca="1" si="1163">SUM(U573:Z573)</f>
        <v>0</v>
      </c>
      <c r="V582" s="241"/>
      <c r="W582" s="241"/>
      <c r="X582" s="241"/>
      <c r="Y582" s="241"/>
      <c r="Z582" s="243"/>
      <c r="AA582" s="240">
        <f t="shared" ref="AA582:AA583" ca="1" si="1164">SUM(AA573:AF573)</f>
        <v>0</v>
      </c>
      <c r="AB582" s="241"/>
      <c r="AC582" s="241"/>
      <c r="AD582" s="241"/>
      <c r="AE582" s="241"/>
      <c r="AF582" s="223"/>
      <c r="AG582" s="242">
        <f t="shared" ref="AG582:AG583" ca="1" si="1165">SUM(AG573:AL573)</f>
        <v>0</v>
      </c>
      <c r="AH582" s="241"/>
      <c r="AI582" s="241"/>
      <c r="AJ582" s="241"/>
      <c r="AK582" s="241"/>
      <c r="AL582" s="243"/>
      <c r="AM582" s="49">
        <f t="shared" ca="1" si="1158"/>
        <v>0</v>
      </c>
    </row>
    <row r="583" spans="1:39" ht="15.75" customHeight="1" thickBot="1" x14ac:dyDescent="0.3">
      <c r="A583" s="255"/>
      <c r="B583" s="215"/>
      <c r="C583" s="215"/>
      <c r="D583" s="54" t="s">
        <v>16</v>
      </c>
      <c r="E583" s="245">
        <f t="shared" ca="1" si="1160"/>
        <v>0</v>
      </c>
      <c r="F583" s="246"/>
      <c r="G583" s="246"/>
      <c r="H583" s="232"/>
      <c r="I583" s="247">
        <f t="shared" ca="1" si="1161"/>
        <v>0</v>
      </c>
      <c r="J583" s="246"/>
      <c r="K583" s="246"/>
      <c r="L583" s="246"/>
      <c r="M583" s="246"/>
      <c r="N583" s="248"/>
      <c r="O583" s="245">
        <f t="shared" ca="1" si="1162"/>
        <v>0</v>
      </c>
      <c r="P583" s="246"/>
      <c r="Q583" s="246"/>
      <c r="R583" s="246"/>
      <c r="S583" s="246"/>
      <c r="T583" s="232"/>
      <c r="U583" s="247">
        <f t="shared" ca="1" si="1163"/>
        <v>0</v>
      </c>
      <c r="V583" s="246"/>
      <c r="W583" s="246"/>
      <c r="X583" s="246"/>
      <c r="Y583" s="246"/>
      <c r="Z583" s="248"/>
      <c r="AA583" s="245">
        <f t="shared" ca="1" si="1164"/>
        <v>0</v>
      </c>
      <c r="AB583" s="246"/>
      <c r="AC583" s="246"/>
      <c r="AD583" s="246"/>
      <c r="AE583" s="246"/>
      <c r="AF583" s="232"/>
      <c r="AG583" s="247">
        <f t="shared" ca="1" si="1165"/>
        <v>0</v>
      </c>
      <c r="AH583" s="246"/>
      <c r="AI583" s="246"/>
      <c r="AJ583" s="246"/>
      <c r="AK583" s="246"/>
      <c r="AL583" s="248"/>
      <c r="AM583" s="55">
        <f t="shared" ca="1" si="1158"/>
        <v>0</v>
      </c>
    </row>
    <row r="584" spans="1:39" ht="4.5" customHeight="1" x14ac:dyDescent="0.25">
      <c r="A584" s="253">
        <v>24</v>
      </c>
      <c r="B584" s="213">
        <f>'VERİ GİRİŞİ'!B35</f>
        <v>0</v>
      </c>
      <c r="C584" s="213">
        <f>'VERİ GİRİŞİ'!C35</f>
        <v>0</v>
      </c>
      <c r="D584" s="61" t="s">
        <v>50</v>
      </c>
      <c r="E584" s="62">
        <v>45016</v>
      </c>
      <c r="F584" s="63">
        <v>45044</v>
      </c>
      <c r="G584" s="63">
        <v>45047</v>
      </c>
      <c r="H584" s="63">
        <v>45078</v>
      </c>
      <c r="I584" s="63">
        <v>45108</v>
      </c>
      <c r="J584" s="63">
        <v>45139</v>
      </c>
      <c r="K584" s="63">
        <v>45170</v>
      </c>
      <c r="L584" s="63">
        <v>45200</v>
      </c>
      <c r="M584" s="63">
        <v>45231</v>
      </c>
      <c r="N584" s="64">
        <v>45261</v>
      </c>
      <c r="O584" s="65">
        <v>45292</v>
      </c>
      <c r="P584" s="63">
        <v>45323</v>
      </c>
      <c r="Q584" s="63">
        <v>45352</v>
      </c>
      <c r="R584" s="63">
        <v>45383</v>
      </c>
      <c r="S584" s="63">
        <v>45413</v>
      </c>
      <c r="T584" s="63">
        <v>45444</v>
      </c>
      <c r="U584" s="63">
        <v>45474</v>
      </c>
      <c r="V584" s="63">
        <v>45505</v>
      </c>
      <c r="W584" s="63">
        <v>45536</v>
      </c>
      <c r="X584" s="63">
        <v>45566</v>
      </c>
      <c r="Y584" s="63">
        <v>45597</v>
      </c>
      <c r="Z584" s="64">
        <v>45627</v>
      </c>
      <c r="AA584" s="62">
        <v>45658</v>
      </c>
      <c r="AB584" s="63">
        <v>45689</v>
      </c>
      <c r="AC584" s="63">
        <v>45717</v>
      </c>
      <c r="AD584" s="63">
        <v>45748</v>
      </c>
      <c r="AE584" s="63">
        <v>45778</v>
      </c>
      <c r="AF584" s="63">
        <v>45809</v>
      </c>
      <c r="AG584" s="63">
        <v>45839</v>
      </c>
      <c r="AH584" s="63">
        <v>45870</v>
      </c>
      <c r="AI584" s="63">
        <v>45901</v>
      </c>
      <c r="AJ584" s="63">
        <v>45931</v>
      </c>
      <c r="AK584" s="63">
        <v>45962</v>
      </c>
      <c r="AL584" s="66">
        <v>45992</v>
      </c>
      <c r="AM584" s="67"/>
    </row>
    <row r="585" spans="1:39" x14ac:dyDescent="0.25">
      <c r="A585" s="254"/>
      <c r="B585" s="214"/>
      <c r="C585" s="214"/>
      <c r="D585" s="50" t="s">
        <v>20</v>
      </c>
      <c r="E585" s="79">
        <f>'VERİ GİRİŞİ'!E35</f>
        <v>0</v>
      </c>
      <c r="F585" s="79">
        <f>'VERİ GİRİŞİ'!F35</f>
        <v>0</v>
      </c>
      <c r="G585" s="79">
        <f>'VERİ GİRİŞİ'!G35</f>
        <v>0</v>
      </c>
      <c r="H585" s="79">
        <f>'VERİ GİRİŞİ'!H35</f>
        <v>0</v>
      </c>
      <c r="I585" s="79">
        <f>'VERİ GİRİŞİ'!I35</f>
        <v>0</v>
      </c>
      <c r="J585" s="79">
        <f>'VERİ GİRİŞİ'!J35</f>
        <v>0</v>
      </c>
      <c r="K585" s="79">
        <f>'VERİ GİRİŞİ'!K35</f>
        <v>0</v>
      </c>
      <c r="L585" s="79">
        <f>'VERİ GİRİŞİ'!L35</f>
        <v>0</v>
      </c>
      <c r="M585" s="79">
        <f>'VERİ GİRİŞİ'!M35</f>
        <v>0</v>
      </c>
      <c r="N585" s="79">
        <f>'VERİ GİRİŞİ'!N35</f>
        <v>0</v>
      </c>
      <c r="O585" s="79">
        <f>'VERİ GİRİŞİ'!O35</f>
        <v>0</v>
      </c>
      <c r="P585" s="79">
        <f>'VERİ GİRİŞİ'!P35</f>
        <v>0</v>
      </c>
      <c r="Q585" s="79">
        <f>'VERİ GİRİŞİ'!Q35</f>
        <v>0</v>
      </c>
      <c r="R585" s="79">
        <f>'VERİ GİRİŞİ'!R35</f>
        <v>0</v>
      </c>
      <c r="S585" s="79">
        <f>'VERİ GİRİŞİ'!S35</f>
        <v>0</v>
      </c>
      <c r="T585" s="79">
        <f>'VERİ GİRİŞİ'!T35</f>
        <v>0</v>
      </c>
      <c r="U585" s="79">
        <f>'VERİ GİRİŞİ'!U35</f>
        <v>0</v>
      </c>
      <c r="V585" s="79">
        <f>'VERİ GİRİŞİ'!V35</f>
        <v>0</v>
      </c>
      <c r="W585" s="79">
        <f>'VERİ GİRİŞİ'!W35</f>
        <v>0</v>
      </c>
      <c r="X585" s="79">
        <f>'VERİ GİRİŞİ'!X35</f>
        <v>0</v>
      </c>
      <c r="Y585" s="79">
        <f>'VERİ GİRİŞİ'!Y35</f>
        <v>0</v>
      </c>
      <c r="Z585" s="79">
        <f>'VERİ GİRİŞİ'!Z35</f>
        <v>0</v>
      </c>
      <c r="AA585" s="79">
        <f>'VERİ GİRİŞİ'!AA35</f>
        <v>0</v>
      </c>
      <c r="AB585" s="79">
        <f>'VERİ GİRİŞİ'!AB35</f>
        <v>0</v>
      </c>
      <c r="AC585" s="79">
        <f>'VERİ GİRİŞİ'!AC35</f>
        <v>0</v>
      </c>
      <c r="AD585" s="79">
        <f>'VERİ GİRİŞİ'!AD35</f>
        <v>0</v>
      </c>
      <c r="AE585" s="79">
        <f>'VERİ GİRİŞİ'!AE35</f>
        <v>0</v>
      </c>
      <c r="AF585" s="79">
        <f>'VERİ GİRİŞİ'!AF35</f>
        <v>0</v>
      </c>
      <c r="AG585" s="79">
        <f>'VERİ GİRİŞİ'!AG35</f>
        <v>0</v>
      </c>
      <c r="AH585" s="79">
        <f>'VERİ GİRİŞİ'!AH35</f>
        <v>0</v>
      </c>
      <c r="AI585" s="79">
        <f>'VERİ GİRİŞİ'!AI35</f>
        <v>0</v>
      </c>
      <c r="AJ585" s="79">
        <f>'VERİ GİRİŞİ'!AJ35</f>
        <v>0</v>
      </c>
      <c r="AK585" s="79">
        <f>'VERİ GİRİŞİ'!AK35</f>
        <v>0</v>
      </c>
      <c r="AL585" s="79">
        <f>'VERİ GİRİŞİ'!AL35</f>
        <v>0</v>
      </c>
      <c r="AM585" s="52"/>
    </row>
    <row r="586" spans="1:39" ht="15" customHeight="1" x14ac:dyDescent="0.25">
      <c r="A586" s="254"/>
      <c r="B586" s="214"/>
      <c r="C586" s="214"/>
      <c r="D586" s="53" t="s">
        <v>8</v>
      </c>
      <c r="E586" s="35">
        <f>SUMIFS(Katsayilar!$C$2:$C$50,Katsayilar!$A$2:$A$50,"&lt;="&amp;DATE(YEAR(E584),MONTH(E584),1),Katsayilar!$B$2:$B$50,"&gt;="&amp;DATE(YEAR(E584),MONTH(E584),1))</f>
        <v>0.43368400000000001</v>
      </c>
      <c r="F586" s="36">
        <f>SUMIFS(Katsayilar!$C$2:$C$50,Katsayilar!$A$2:$A$50,"&lt;="&amp;DATE(YEAR(F584),MONTH(F584),1),Katsayilar!$B$2:$B$50,"&gt;="&amp;DATE(YEAR(F584),MONTH(F584),1))</f>
        <v>0.43368400000000001</v>
      </c>
      <c r="G586" s="36">
        <f>SUMIFS(Katsayilar!$C$2:$C$50,Katsayilar!$A$2:$A$50,"&lt;="&amp;DATE(YEAR(G584),MONTH(G584),1),Katsayilar!$B$2:$B$50,"&gt;="&amp;DATE(YEAR(G584),MONTH(G584),1))</f>
        <v>0.43368400000000001</v>
      </c>
      <c r="H586" s="36">
        <f>SUMIFS(Katsayilar!$C$2:$C$50,Katsayilar!$A$2:$A$50,"&lt;="&amp;DATE(YEAR(H584),MONTH(H584),1),Katsayilar!$B$2:$B$50,"&gt;="&amp;DATE(YEAR(H584),MONTH(H584),1))</f>
        <v>0.43368400000000001</v>
      </c>
      <c r="I586" s="36">
        <f>SUMIFS(Katsayilar!$C$2:$C$50,Katsayilar!$A$2:$A$50,"&lt;="&amp;DATE(YEAR(I584),MONTH(I584),1),Katsayilar!$B$2:$B$50,"&gt;="&amp;DATE(YEAR(I584),MONTH(I584),1))</f>
        <v>0.50979600000000003</v>
      </c>
      <c r="J586" s="36">
        <f>SUMIFS(Katsayilar!$C$2:$C$50,Katsayilar!$A$2:$A$50,"&lt;="&amp;DATE(YEAR(J584),MONTH(J584),1),Katsayilar!$B$2:$B$50,"&gt;="&amp;DATE(YEAR(J584),MONTH(J584),1))</f>
        <v>0.50979600000000003</v>
      </c>
      <c r="K586" s="36">
        <f>SUMIFS(Katsayilar!$C$2:$C$50,Katsayilar!$A$2:$A$50,"&lt;="&amp;DATE(YEAR(K584),MONTH(K584),1),Katsayilar!$B$2:$B$50,"&gt;="&amp;DATE(YEAR(K584),MONTH(K584),1))</f>
        <v>0.50979600000000003</v>
      </c>
      <c r="L586" s="36">
        <f>SUMIFS(Katsayilar!$C$2:$C$50,Katsayilar!$A$2:$A$50,"&lt;="&amp;DATE(YEAR(L584),MONTH(L584),1),Katsayilar!$B$2:$B$50,"&gt;="&amp;DATE(YEAR(L584),MONTH(L584),1))</f>
        <v>0.50979600000000003</v>
      </c>
      <c r="M586" s="36">
        <f>SUMIFS(Katsayilar!$C$2:$C$50,Katsayilar!$A$2:$A$50,"&lt;="&amp;DATE(YEAR(M584),MONTH(M584),1),Katsayilar!$B$2:$B$50,"&gt;="&amp;DATE(YEAR(M584),MONTH(M584),1))</f>
        <v>0.50979600000000003</v>
      </c>
      <c r="N586" s="37">
        <f>SUMIFS(Katsayilar!$C$2:$C$50,Katsayilar!$A$2:$A$50,"&lt;="&amp;DATE(YEAR(N584),MONTH(N584),1),Katsayilar!$B$2:$B$50,"&gt;="&amp;DATE(YEAR(N584),MONTH(N584),1))</f>
        <v>0.50979600000000003</v>
      </c>
      <c r="O586" s="36">
        <f>SUMIFS(Katsayilar!$C$2:$C$50,Katsayilar!$A$2:$A$50,"&lt;="&amp;DATE(YEAR(O584),MONTH(O584),1),Katsayilar!$B$2:$B$50,"&gt;="&amp;DATE(YEAR(O584),MONTH(O584),1))</f>
        <v>0.76087099999999996</v>
      </c>
      <c r="P586" s="36">
        <f>SUMIFS(Katsayilar!$C$2:$C$50,Katsayilar!$A$2:$A$50,"&lt;="&amp;DATE(YEAR(P584),MONTH(P584),1),Katsayilar!$B$2:$B$50,"&gt;="&amp;DATE(YEAR(P584),MONTH(P584),1))</f>
        <v>0.76087099999999996</v>
      </c>
      <c r="Q586" s="36">
        <f>SUMIFS(Katsayilar!$C$2:$C$50,Katsayilar!$A$2:$A$50,"&lt;="&amp;DATE(YEAR(Q584),MONTH(Q584),1),Katsayilar!$B$2:$B$50,"&gt;="&amp;DATE(YEAR(Q584),MONTH(Q584),1))</f>
        <v>0.76087099999999996</v>
      </c>
      <c r="R586" s="36">
        <f>SUMIFS(Katsayilar!$C$2:$C$50,Katsayilar!$A$2:$A$50,"&lt;="&amp;DATE(YEAR(R584),MONTH(R584),1),Katsayilar!$B$2:$B$50,"&gt;="&amp;DATE(YEAR(R584),MONTH(R584),1))</f>
        <v>0.76087099999999996</v>
      </c>
      <c r="S586" s="36">
        <f>SUMIFS(Katsayilar!$C$2:$C$50,Katsayilar!$A$2:$A$50,"&lt;="&amp;DATE(YEAR(S584),MONTH(S584),1),Katsayilar!$B$2:$B$50,"&gt;="&amp;DATE(YEAR(S584),MONTH(S584),1))</f>
        <v>0.76087099999999996</v>
      </c>
      <c r="T586" s="36">
        <f>SUMIFS(Katsayilar!$C$2:$C$50,Katsayilar!$A$2:$A$50,"&lt;="&amp;DATE(YEAR(T584),MONTH(T584),1),Katsayilar!$B$2:$B$50,"&gt;="&amp;DATE(YEAR(T584),MONTH(T584),1))</f>
        <v>0.76087099999999996</v>
      </c>
      <c r="U586" s="36">
        <f>SUMIFS(Katsayilar!$C$2:$C$50,Katsayilar!$A$2:$A$50,"&lt;="&amp;DATE(YEAR(U584),MONTH(U584),1),Katsayilar!$B$2:$B$50,"&gt;="&amp;DATE(YEAR(U584),MONTH(U584),1))</f>
        <v>0.90779600000000005</v>
      </c>
      <c r="V586" s="36">
        <f>SUMIFS(Katsayilar!$C$2:$C$50,Katsayilar!$A$2:$A$50,"&lt;="&amp;DATE(YEAR(V584),MONTH(V584),1),Katsayilar!$B$2:$B$50,"&gt;="&amp;DATE(YEAR(V584),MONTH(V584),1))</f>
        <v>0.90779600000000005</v>
      </c>
      <c r="W586" s="36">
        <f>SUMIFS(Katsayilar!$C$2:$C$50,Katsayilar!$A$2:$A$50,"&lt;="&amp;DATE(YEAR(W584),MONTH(W584),1),Katsayilar!$B$2:$B$50,"&gt;="&amp;DATE(YEAR(W584),MONTH(W584),1))</f>
        <v>0.90779600000000005</v>
      </c>
      <c r="X586" s="36">
        <f>SUMIFS(Katsayilar!$C$2:$C$50,Katsayilar!$A$2:$A$50,"&lt;="&amp;DATE(YEAR(X584),MONTH(X584),1),Katsayilar!$B$2:$B$50,"&gt;="&amp;DATE(YEAR(X584),MONTH(X584),1))</f>
        <v>0.90779600000000005</v>
      </c>
      <c r="Y586" s="36">
        <f>SUMIFS(Katsayilar!$C$2:$C$50,Katsayilar!$A$2:$A$50,"&lt;="&amp;DATE(YEAR(Y584),MONTH(Y584),1),Katsayilar!$B$2:$B$50,"&gt;="&amp;DATE(YEAR(Y584),MONTH(Y584),1))</f>
        <v>0.90779600000000005</v>
      </c>
      <c r="Z586" s="37">
        <f>SUMIFS(Katsayilar!$C$2:$C$50,Katsayilar!$A$2:$A$50,"&lt;="&amp;DATE(YEAR(Z584),MONTH(Z584),1),Katsayilar!$B$2:$B$50,"&gt;="&amp;DATE(YEAR(Z584),MONTH(Z584),1))</f>
        <v>0.90779600000000005</v>
      </c>
      <c r="AA586" s="35">
        <f>SUMIFS(Katsayilar!$C$2:$C$50,Katsayilar!$A$2:$A$50,"&lt;="&amp;DATE(YEAR(AA584),MONTH(AA584),1),Katsayilar!$B$2:$B$50,"&gt;="&amp;DATE(YEAR(AA584),MONTH(AA584),1))</f>
        <v>1.012556</v>
      </c>
      <c r="AB586" s="36">
        <f>SUMIFS(Katsayilar!$C$2:$C$50,Katsayilar!$A$2:$A$50,"&lt;="&amp;DATE(YEAR(AB584),MONTH(AB584),1),Katsayilar!$B$2:$B$50,"&gt;="&amp;DATE(YEAR(AB584),MONTH(AB584),1))</f>
        <v>1.012556</v>
      </c>
      <c r="AC586" s="36">
        <f>SUMIFS(Katsayilar!$C$2:$C$50,Katsayilar!$A$2:$A$50,"&lt;="&amp;DATE(YEAR(AC584),MONTH(AC584),1),Katsayilar!$B$2:$B$50,"&gt;="&amp;DATE(YEAR(AC584),MONTH(AC584),1))</f>
        <v>1.012556</v>
      </c>
      <c r="AD586" s="36">
        <f>SUMIFS(Katsayilar!$C$2:$C$50,Katsayilar!$A$2:$A$50,"&lt;="&amp;DATE(YEAR(AD584),MONTH(AD584),1),Katsayilar!$B$2:$B$50,"&gt;="&amp;DATE(YEAR(AD584),MONTH(AD584),1))</f>
        <v>1.012556</v>
      </c>
      <c r="AE586" s="36">
        <f>SUMIFS(Katsayilar!$C$2:$C$50,Katsayilar!$A$2:$A$50,"&lt;="&amp;DATE(YEAR(AE584),MONTH(AE584),1),Katsayilar!$B$2:$B$50,"&gt;="&amp;DATE(YEAR(AE584),MONTH(AE584),1))</f>
        <v>1.012556</v>
      </c>
      <c r="AF586" s="36">
        <f>SUMIFS(Katsayilar!$C$2:$C$50,Katsayilar!$A$2:$A$50,"&lt;="&amp;DATE(YEAR(AF584),MONTH(AF584),1),Katsayilar!$B$2:$B$50,"&gt;="&amp;DATE(YEAR(AF584),MONTH(AF584),1))</f>
        <v>1.012556</v>
      </c>
      <c r="AG586" s="36">
        <f>SUMIFS(Katsayilar!$C$2:$C$50,Katsayilar!$A$2:$A$50,"&lt;="&amp;DATE(YEAR(AG584),MONTH(AG584),1),Katsayilar!$B$2:$B$50,"&gt;="&amp;DATE(YEAR(AG584),MONTH(AG584),1))</f>
        <v>1.1702109999999999</v>
      </c>
      <c r="AH586" s="36">
        <f>SUMIFS(Katsayilar!$C$2:$C$50,Katsayilar!$A$2:$A$50,"&lt;="&amp;DATE(YEAR(AH584),MONTH(AH584),1),Katsayilar!$B$2:$B$50,"&gt;="&amp;DATE(YEAR(AH584),MONTH(AH584),1))</f>
        <v>1.1702109999999999</v>
      </c>
      <c r="AI586" s="36">
        <f>SUMIFS(Katsayilar!$C$2:$C$50,Katsayilar!$A$2:$A$50,"&lt;="&amp;DATE(YEAR(AI584),MONTH(AI584),1),Katsayilar!$B$2:$B$50,"&gt;="&amp;DATE(YEAR(AI584),MONTH(AI584),1))</f>
        <v>1.1702109999999999</v>
      </c>
      <c r="AJ586" s="36">
        <f>SUMIFS(Katsayilar!$C$2:$C$50,Katsayilar!$A$2:$A$50,"&lt;="&amp;DATE(YEAR(AJ584),MONTH(AJ584),1),Katsayilar!$B$2:$B$50,"&gt;="&amp;DATE(YEAR(AJ584),MONTH(AJ584),1))</f>
        <v>1.1702109999999999</v>
      </c>
      <c r="AK586" s="36">
        <f>SUMIFS(Katsayilar!$C$2:$C$50,Katsayilar!$A$2:$A$50,"&lt;="&amp;DATE(YEAR(AK584),MONTH(AK584),1),Katsayilar!$B$2:$B$50,"&gt;="&amp;DATE(YEAR(AK584),MONTH(AK584),1))</f>
        <v>1.1702109999999999</v>
      </c>
      <c r="AL586" s="36">
        <f>SUMIFS(Katsayilar!$C$2:$C$50,Katsayilar!$A$2:$A$50,"&lt;="&amp;DATE(YEAR(AL584),MONTH(AL584),1),Katsayilar!$B$2:$B$50,"&gt;="&amp;DATE(YEAR(AL584),MONTH(AL584),1))</f>
        <v>1.1702109999999999</v>
      </c>
      <c r="AM586" s="51"/>
    </row>
    <row r="587" spans="1:39" ht="15" customHeight="1" x14ac:dyDescent="0.25">
      <c r="A587" s="254"/>
      <c r="B587" s="214"/>
      <c r="C587" s="214"/>
      <c r="D587" s="53" t="s">
        <v>17</v>
      </c>
      <c r="E587" s="38">
        <f t="shared" ref="E587:AL587" si="1166">IF(OR(E586="",E585=""),"",200*E586*E585)</f>
        <v>0</v>
      </c>
      <c r="F587" s="39">
        <f t="shared" si="1166"/>
        <v>0</v>
      </c>
      <c r="G587" s="39">
        <f t="shared" si="1166"/>
        <v>0</v>
      </c>
      <c r="H587" s="39">
        <f t="shared" si="1166"/>
        <v>0</v>
      </c>
      <c r="I587" s="39">
        <f t="shared" si="1166"/>
        <v>0</v>
      </c>
      <c r="J587" s="39">
        <f t="shared" si="1166"/>
        <v>0</v>
      </c>
      <c r="K587" s="39">
        <f t="shared" si="1166"/>
        <v>0</v>
      </c>
      <c r="L587" s="39">
        <f t="shared" si="1166"/>
        <v>0</v>
      </c>
      <c r="M587" s="39">
        <f t="shared" si="1166"/>
        <v>0</v>
      </c>
      <c r="N587" s="40">
        <f t="shared" si="1166"/>
        <v>0</v>
      </c>
      <c r="O587" s="39">
        <f t="shared" si="1166"/>
        <v>0</v>
      </c>
      <c r="P587" s="39">
        <f t="shared" si="1166"/>
        <v>0</v>
      </c>
      <c r="Q587" s="39">
        <f t="shared" si="1166"/>
        <v>0</v>
      </c>
      <c r="R587" s="39">
        <f t="shared" si="1166"/>
        <v>0</v>
      </c>
      <c r="S587" s="39">
        <f t="shared" si="1166"/>
        <v>0</v>
      </c>
      <c r="T587" s="39">
        <f t="shared" si="1166"/>
        <v>0</v>
      </c>
      <c r="U587" s="39">
        <f t="shared" si="1166"/>
        <v>0</v>
      </c>
      <c r="V587" s="39">
        <f t="shared" si="1166"/>
        <v>0</v>
      </c>
      <c r="W587" s="39">
        <f t="shared" si="1166"/>
        <v>0</v>
      </c>
      <c r="X587" s="39">
        <f t="shared" si="1166"/>
        <v>0</v>
      </c>
      <c r="Y587" s="39">
        <f t="shared" si="1166"/>
        <v>0</v>
      </c>
      <c r="Z587" s="40">
        <f t="shared" si="1166"/>
        <v>0</v>
      </c>
      <c r="AA587" s="38">
        <f t="shared" si="1166"/>
        <v>0</v>
      </c>
      <c r="AB587" s="39">
        <f t="shared" si="1166"/>
        <v>0</v>
      </c>
      <c r="AC587" s="39">
        <f t="shared" si="1166"/>
        <v>0</v>
      </c>
      <c r="AD587" s="39">
        <f t="shared" si="1166"/>
        <v>0</v>
      </c>
      <c r="AE587" s="39">
        <f t="shared" si="1166"/>
        <v>0</v>
      </c>
      <c r="AF587" s="39">
        <f t="shared" si="1166"/>
        <v>0</v>
      </c>
      <c r="AG587" s="39">
        <f t="shared" si="1166"/>
        <v>0</v>
      </c>
      <c r="AH587" s="39">
        <f t="shared" si="1166"/>
        <v>0</v>
      </c>
      <c r="AI587" s="39">
        <f t="shared" si="1166"/>
        <v>0</v>
      </c>
      <c r="AJ587" s="39">
        <f t="shared" si="1166"/>
        <v>0</v>
      </c>
      <c r="AK587" s="39">
        <f t="shared" si="1166"/>
        <v>0</v>
      </c>
      <c r="AL587" s="39">
        <f t="shared" si="1166"/>
        <v>0</v>
      </c>
      <c r="AM587" s="51"/>
    </row>
    <row r="588" spans="1:39" ht="15" customHeight="1" x14ac:dyDescent="0.25">
      <c r="A588" s="254"/>
      <c r="B588" s="214"/>
      <c r="C588" s="214"/>
      <c r="D588" s="53" t="s">
        <v>51</v>
      </c>
      <c r="E588" s="38">
        <f>IF(E587="","",E587*Ayarlar!$B$4)</f>
        <v>0</v>
      </c>
      <c r="F588" s="39">
        <f>IF(F587="","",F587*Ayarlar!$B$4)</f>
        <v>0</v>
      </c>
      <c r="G588" s="39">
        <f>IF(G587="","",G587*Ayarlar!$B$4)</f>
        <v>0</v>
      </c>
      <c r="H588" s="39">
        <f>IF(H587="","",H587*Ayarlar!$B$4)</f>
        <v>0</v>
      </c>
      <c r="I588" s="39">
        <f>IF(I587="","",I587*Ayarlar!$B$4)</f>
        <v>0</v>
      </c>
      <c r="J588" s="39">
        <f>IF(J587="","",J587*Ayarlar!$B$4)</f>
        <v>0</v>
      </c>
      <c r="K588" s="39">
        <f>IF(K587="","",K587*Ayarlar!$B$4)</f>
        <v>0</v>
      </c>
      <c r="L588" s="39">
        <f>IF(L587="","",L587*Ayarlar!$B$4)</f>
        <v>0</v>
      </c>
      <c r="M588" s="39">
        <f>IF(M587="","",M587*Ayarlar!$B$4)</f>
        <v>0</v>
      </c>
      <c r="N588" s="40">
        <f>IF(N587="","",N587*Ayarlar!$B$4)</f>
        <v>0</v>
      </c>
      <c r="O588" s="39">
        <f>IF(O587="","",O587*Ayarlar!$B$4)</f>
        <v>0</v>
      </c>
      <c r="P588" s="39">
        <f>IF(P587="","",P587*Ayarlar!$B$4)</f>
        <v>0</v>
      </c>
      <c r="Q588" s="39">
        <f>IF(Q587="","",Q587*Ayarlar!$B$4)</f>
        <v>0</v>
      </c>
      <c r="R588" s="39">
        <f>IF(R587="","",R587*Ayarlar!$B$4)</f>
        <v>0</v>
      </c>
      <c r="S588" s="39">
        <f>IF(S587="","",S587*Ayarlar!$B$4)</f>
        <v>0</v>
      </c>
      <c r="T588" s="39">
        <f>IF(T587="","",T587*Ayarlar!$B$4)</f>
        <v>0</v>
      </c>
      <c r="U588" s="39">
        <f>IF(U587="","",U587*Ayarlar!$B$4)</f>
        <v>0</v>
      </c>
      <c r="V588" s="39">
        <f>IF(V587="","",V587*Ayarlar!$B$4)</f>
        <v>0</v>
      </c>
      <c r="W588" s="39">
        <f>IF(W587="","",W587*Ayarlar!$B$4)</f>
        <v>0</v>
      </c>
      <c r="X588" s="39">
        <f>IF(X587="","",X587*Ayarlar!$B$4)</f>
        <v>0</v>
      </c>
      <c r="Y588" s="39">
        <f>IF(Y587="","",Y587*Ayarlar!$B$4)</f>
        <v>0</v>
      </c>
      <c r="Z588" s="40">
        <f>IF(Z587="","",Z587*Ayarlar!$B$4)</f>
        <v>0</v>
      </c>
      <c r="AA588" s="38">
        <f>IF(AA587="","",AA587*Ayarlar!$B$4)</f>
        <v>0</v>
      </c>
      <c r="AB588" s="39">
        <f>IF(AB587="","",AB587*Ayarlar!$B$4)</f>
        <v>0</v>
      </c>
      <c r="AC588" s="39">
        <f>IF(AC587="","",AC587*Ayarlar!$B$4)</f>
        <v>0</v>
      </c>
      <c r="AD588" s="39">
        <f>IF(AD587="","",AD587*Ayarlar!$B$4)</f>
        <v>0</v>
      </c>
      <c r="AE588" s="39">
        <f>IF(AE587="","",AE587*Ayarlar!$B$4)</f>
        <v>0</v>
      </c>
      <c r="AF588" s="39">
        <f>IF(AF587="","",AF587*Ayarlar!$B$4)</f>
        <v>0</v>
      </c>
      <c r="AG588" s="39">
        <f>IF(AG587="","",AG587*Ayarlar!$B$4)</f>
        <v>0</v>
      </c>
      <c r="AH588" s="39">
        <f>IF(AH587="","",AH587*Ayarlar!$B$4)</f>
        <v>0</v>
      </c>
      <c r="AI588" s="39">
        <f>IF(AI587="","",AI587*Ayarlar!$B$4)</f>
        <v>0</v>
      </c>
      <c r="AJ588" s="39">
        <f>IF(AJ587="","",AJ587*Ayarlar!$B$4)</f>
        <v>0</v>
      </c>
      <c r="AK588" s="39">
        <f>IF(AK587="","",AK587*Ayarlar!$B$4)</f>
        <v>0</v>
      </c>
      <c r="AL588" s="39">
        <f>IF(AL587="","",AL587*Ayarlar!$B$4)</f>
        <v>0</v>
      </c>
      <c r="AM588" s="51"/>
    </row>
    <row r="589" spans="1:39" ht="15" customHeight="1" x14ac:dyDescent="0.25">
      <c r="A589" s="254"/>
      <c r="B589" s="214"/>
      <c r="C589" s="214"/>
      <c r="D589" s="53" t="s">
        <v>18</v>
      </c>
      <c r="E589" s="38">
        <f>IF(E587="","",E587*Ayarlar!$B$2)</f>
        <v>0</v>
      </c>
      <c r="F589" s="39">
        <f>IF(F587="","",F587*Ayarlar!$B$2)</f>
        <v>0</v>
      </c>
      <c r="G589" s="39">
        <f>IF(G587="","",G587*Ayarlar!$B$2)</f>
        <v>0</v>
      </c>
      <c r="H589" s="39">
        <f>IF(H587="","",H587*Ayarlar!$B$2)</f>
        <v>0</v>
      </c>
      <c r="I589" s="39">
        <f>IF(I587="","",I587*Ayarlar!$B$2)</f>
        <v>0</v>
      </c>
      <c r="J589" s="39">
        <f>IF(J587="","",J587*Ayarlar!$B$2)</f>
        <v>0</v>
      </c>
      <c r="K589" s="39">
        <f>IF(K587="","",K587*Ayarlar!$B$2)</f>
        <v>0</v>
      </c>
      <c r="L589" s="39">
        <f>IF(L587="","",L587*Ayarlar!$B$2)</f>
        <v>0</v>
      </c>
      <c r="M589" s="39">
        <f>IF(M587="","",M587*Ayarlar!$B$2)</f>
        <v>0</v>
      </c>
      <c r="N589" s="40">
        <f>IF(N587="","",N587*Ayarlar!$B$2)</f>
        <v>0</v>
      </c>
      <c r="O589" s="39">
        <f>IF(O587="","",O587*Ayarlar!$B$2)</f>
        <v>0</v>
      </c>
      <c r="P589" s="39">
        <f>IF(P587="","",P587*Ayarlar!$B$2)</f>
        <v>0</v>
      </c>
      <c r="Q589" s="39">
        <f>IF(Q587="","",Q587*Ayarlar!$B$2)</f>
        <v>0</v>
      </c>
      <c r="R589" s="39">
        <f>IF(R587="","",R587*Ayarlar!$B$2)</f>
        <v>0</v>
      </c>
      <c r="S589" s="39">
        <f>IF(S587="","",S587*Ayarlar!$B$2)</f>
        <v>0</v>
      </c>
      <c r="T589" s="39">
        <f>IF(T587="","",T587*Ayarlar!$B$2)</f>
        <v>0</v>
      </c>
      <c r="U589" s="39">
        <f>IF(U587="","",U587*Ayarlar!$B$2)</f>
        <v>0</v>
      </c>
      <c r="V589" s="39">
        <f>IF(V587="","",V587*Ayarlar!$B$2)</f>
        <v>0</v>
      </c>
      <c r="W589" s="39">
        <f>IF(W587="","",W587*Ayarlar!$B$2)</f>
        <v>0</v>
      </c>
      <c r="X589" s="39">
        <f>IF(X587="","",X587*Ayarlar!$B$2)</f>
        <v>0</v>
      </c>
      <c r="Y589" s="39">
        <f>IF(Y587="","",Y587*Ayarlar!$B$2)</f>
        <v>0</v>
      </c>
      <c r="Z589" s="40">
        <f>IF(Z587="","",Z587*Ayarlar!$B$2)</f>
        <v>0</v>
      </c>
      <c r="AA589" s="38">
        <f>IF(AA587="","",AA587*Ayarlar!$B$2)</f>
        <v>0</v>
      </c>
      <c r="AB589" s="39">
        <f>IF(AB587="","",AB587*Ayarlar!$B$2)</f>
        <v>0</v>
      </c>
      <c r="AC589" s="39">
        <f>IF(AC587="","",AC587*Ayarlar!$B$2)</f>
        <v>0</v>
      </c>
      <c r="AD589" s="39">
        <f>IF(AD587="","",AD587*Ayarlar!$B$2)</f>
        <v>0</v>
      </c>
      <c r="AE589" s="39">
        <f>IF(AE587="","",AE587*Ayarlar!$B$2)</f>
        <v>0</v>
      </c>
      <c r="AF589" s="39">
        <f>IF(AF587="","",AF587*Ayarlar!$B$2)</f>
        <v>0</v>
      </c>
      <c r="AG589" s="39">
        <f>IF(AG587="","",AG587*Ayarlar!$B$2)</f>
        <v>0</v>
      </c>
      <c r="AH589" s="39">
        <f>IF(AH587="","",AH587*Ayarlar!$B$2)</f>
        <v>0</v>
      </c>
      <c r="AI589" s="39">
        <f>IF(AI587="","",AI587*Ayarlar!$B$2)</f>
        <v>0</v>
      </c>
      <c r="AJ589" s="39">
        <f>IF(AJ587="","",AJ587*Ayarlar!$B$2)</f>
        <v>0</v>
      </c>
      <c r="AK589" s="39">
        <f>IF(AK587="","",AK587*Ayarlar!$B$2)</f>
        <v>0</v>
      </c>
      <c r="AL589" s="39">
        <f>IF(AL587="","",AL587*Ayarlar!$B$2)</f>
        <v>0</v>
      </c>
      <c r="AM589" s="51"/>
    </row>
    <row r="590" spans="1:39" ht="15" customHeight="1" x14ac:dyDescent="0.25">
      <c r="A590" s="254"/>
      <c r="B590" s="214"/>
      <c r="C590" s="214"/>
      <c r="D590" s="53" t="s">
        <v>9</v>
      </c>
      <c r="E590" s="38" t="str">
        <f>IF(D577="4/B",IFERROR(E587*Ayarlar!$B$3,""),"")</f>
        <v/>
      </c>
      <c r="F590" s="39" t="str">
        <f>IF(E577="4/B",IFERROR(F587*Ayarlar!$B$3,""),"")</f>
        <v/>
      </c>
      <c r="G590" s="39" t="str">
        <f>IF(F577="4/B",IFERROR(G587*Ayarlar!$B$3,""),"")</f>
        <v/>
      </c>
      <c r="H590" s="39" t="str">
        <f>IF(G577="4/B",IFERROR(H587*Ayarlar!$B$3,""),"")</f>
        <v/>
      </c>
      <c r="I590" s="39" t="str">
        <f>IF(H577="4/B",IFERROR(I587*Ayarlar!$B$3,""),"")</f>
        <v/>
      </c>
      <c r="J590" s="39" t="str">
        <f>IF(I577="4/B",IFERROR(J587*Ayarlar!$B$3,""),"")</f>
        <v/>
      </c>
      <c r="K590" s="39" t="str">
        <f>IF(J577="4/B",IFERROR(K587*Ayarlar!$B$3,""),"")</f>
        <v/>
      </c>
      <c r="L590" s="39" t="str">
        <f>IF(K577="4/B",IFERROR(L587*Ayarlar!$B$3,""),"")</f>
        <v/>
      </c>
      <c r="M590" s="39" t="str">
        <f>IF(L577="4/B",IFERROR(M587*Ayarlar!$B$3,""),"")</f>
        <v/>
      </c>
      <c r="N590" s="40" t="str">
        <f>IF(M577="4/B",IFERROR(N587*Ayarlar!$B$3,""),"")</f>
        <v/>
      </c>
      <c r="O590" s="39" t="str">
        <f>IF(N577="4/B",IFERROR(O587*Ayarlar!$B$3,""),"")</f>
        <v/>
      </c>
      <c r="P590" s="39" t="str">
        <f>IF(O577="4/B",IFERROR(P587*Ayarlar!$B$3,""),"")</f>
        <v/>
      </c>
      <c r="Q590" s="39" t="str">
        <f>IF(P577="4/B",IFERROR(Q587*Ayarlar!$B$3,""),"")</f>
        <v/>
      </c>
      <c r="R590" s="39" t="str">
        <f>IF(Q577="4/B",IFERROR(R587*Ayarlar!$B$3,""),"")</f>
        <v/>
      </c>
      <c r="S590" s="39" t="str">
        <f>IF(R577="4/B",IFERROR(S587*Ayarlar!$B$3,""),"")</f>
        <v/>
      </c>
      <c r="T590" s="39" t="str">
        <f>IF(S577="4/B",IFERROR(T587*Ayarlar!$B$3,""),"")</f>
        <v/>
      </c>
      <c r="U590" s="39" t="str">
        <f>IF(T577="4/B",IFERROR(U587*Ayarlar!$B$3,""),"")</f>
        <v/>
      </c>
      <c r="V590" s="39" t="str">
        <f>IF(U577="4/B",IFERROR(V587*Ayarlar!$B$3,""),"")</f>
        <v/>
      </c>
      <c r="W590" s="39" t="str">
        <f>IF(V577="4/B",IFERROR(W587*Ayarlar!$B$3,""),"")</f>
        <v/>
      </c>
      <c r="X590" s="39" t="str">
        <f>IF(W577="4/B",IFERROR(X587*Ayarlar!$B$3,""),"")</f>
        <v/>
      </c>
      <c r="Y590" s="39" t="str">
        <f>IF(X577="4/B",IFERROR(Y587*Ayarlar!$B$3,""),"")</f>
        <v/>
      </c>
      <c r="Z590" s="39" t="str">
        <f>IF(Y577="4/B",IFERROR(Z587*Ayarlar!$B$3,""),"")</f>
        <v/>
      </c>
      <c r="AA590" s="39" t="str">
        <f>IF(Z577="4/B",IFERROR(AA587*Ayarlar!$B$3,""),"")</f>
        <v/>
      </c>
      <c r="AB590" s="39" t="str">
        <f>IF(AA577="4/B",IFERROR(AB587*Ayarlar!$B$3,""),"")</f>
        <v/>
      </c>
      <c r="AC590" s="39" t="str">
        <f>IF(AB577="4/B",IFERROR(AC587*Ayarlar!$B$3,""),"")</f>
        <v/>
      </c>
      <c r="AD590" s="39" t="str">
        <f>IF(AC577="4/B",IFERROR(AD587*Ayarlar!$B$3,""),"")</f>
        <v/>
      </c>
      <c r="AE590" s="39" t="str">
        <f>IF(AD577="4/B",IFERROR(AE587*Ayarlar!$B$3,""),"")</f>
        <v/>
      </c>
      <c r="AF590" s="39" t="str">
        <f>IF(AE577="4/B",IFERROR(AF587*Ayarlar!$B$3,""),"")</f>
        <v/>
      </c>
      <c r="AG590" s="39" t="str">
        <f>IF(AF577="4/B",IFERROR(AG587*Ayarlar!$B$3,""),"")</f>
        <v/>
      </c>
      <c r="AH590" s="39" t="str">
        <f>IF(AG577="4/B",IFERROR(AH587*Ayarlar!$B$3,""),"")</f>
        <v/>
      </c>
      <c r="AI590" s="39" t="str">
        <f>IF(AH577="4/B",IFERROR(AI587*Ayarlar!$B$3,""),"")</f>
        <v/>
      </c>
      <c r="AJ590" s="39" t="str">
        <f>IF(AI577="4/B",IFERROR(AJ587*Ayarlar!$B$3,""),"")</f>
        <v/>
      </c>
      <c r="AK590" s="39" t="str">
        <f>IF(AJ577="4/B",IFERROR(AK587*Ayarlar!$B$3,""),"")</f>
        <v/>
      </c>
      <c r="AL590" s="39" t="str">
        <f>IF(AK577="4/B",IFERROR(AL587*Ayarlar!$B$3,""),"")</f>
        <v/>
      </c>
      <c r="AM590" s="51"/>
    </row>
    <row r="591" spans="1:39" ht="15" customHeight="1" x14ac:dyDescent="0.25">
      <c r="A591" s="254"/>
      <c r="B591" s="214"/>
      <c r="C591" s="214"/>
      <c r="D591" s="53" t="s">
        <v>19</v>
      </c>
      <c r="E591" s="38">
        <f t="shared" ref="E591:AL591" si="1167">IF(E587="","",E587-E588-E589)</f>
        <v>0</v>
      </c>
      <c r="F591" s="39">
        <f t="shared" si="1167"/>
        <v>0</v>
      </c>
      <c r="G591" s="39">
        <f t="shared" si="1167"/>
        <v>0</v>
      </c>
      <c r="H591" s="39">
        <f t="shared" si="1167"/>
        <v>0</v>
      </c>
      <c r="I591" s="39">
        <f t="shared" si="1167"/>
        <v>0</v>
      </c>
      <c r="J591" s="39">
        <f t="shared" si="1167"/>
        <v>0</v>
      </c>
      <c r="K591" s="39">
        <f t="shared" si="1167"/>
        <v>0</v>
      </c>
      <c r="L591" s="39">
        <f t="shared" si="1167"/>
        <v>0</v>
      </c>
      <c r="M591" s="39">
        <f t="shared" si="1167"/>
        <v>0</v>
      </c>
      <c r="N591" s="40">
        <f t="shared" si="1167"/>
        <v>0</v>
      </c>
      <c r="O591" s="39">
        <f t="shared" si="1167"/>
        <v>0</v>
      </c>
      <c r="P591" s="39">
        <f t="shared" si="1167"/>
        <v>0</v>
      </c>
      <c r="Q591" s="39">
        <f t="shared" si="1167"/>
        <v>0</v>
      </c>
      <c r="R591" s="39">
        <f t="shared" si="1167"/>
        <v>0</v>
      </c>
      <c r="S591" s="39">
        <f t="shared" si="1167"/>
        <v>0</v>
      </c>
      <c r="T591" s="39">
        <f t="shared" si="1167"/>
        <v>0</v>
      </c>
      <c r="U591" s="39">
        <f t="shared" si="1167"/>
        <v>0</v>
      </c>
      <c r="V591" s="39">
        <f t="shared" si="1167"/>
        <v>0</v>
      </c>
      <c r="W591" s="39">
        <f t="shared" si="1167"/>
        <v>0</v>
      </c>
      <c r="X591" s="39">
        <f t="shared" si="1167"/>
        <v>0</v>
      </c>
      <c r="Y591" s="39">
        <f t="shared" si="1167"/>
        <v>0</v>
      </c>
      <c r="Z591" s="40">
        <f t="shared" si="1167"/>
        <v>0</v>
      </c>
      <c r="AA591" s="38">
        <f t="shared" si="1167"/>
        <v>0</v>
      </c>
      <c r="AB591" s="39">
        <f t="shared" si="1167"/>
        <v>0</v>
      </c>
      <c r="AC591" s="39">
        <f t="shared" si="1167"/>
        <v>0</v>
      </c>
      <c r="AD591" s="39">
        <f t="shared" si="1167"/>
        <v>0</v>
      </c>
      <c r="AE591" s="39">
        <f t="shared" si="1167"/>
        <v>0</v>
      </c>
      <c r="AF591" s="39">
        <f t="shared" si="1167"/>
        <v>0</v>
      </c>
      <c r="AG591" s="39">
        <f t="shared" si="1167"/>
        <v>0</v>
      </c>
      <c r="AH591" s="39">
        <f t="shared" si="1167"/>
        <v>0</v>
      </c>
      <c r="AI591" s="39">
        <f t="shared" si="1167"/>
        <v>0</v>
      </c>
      <c r="AJ591" s="39">
        <f t="shared" si="1167"/>
        <v>0</v>
      </c>
      <c r="AK591" s="39">
        <f t="shared" si="1167"/>
        <v>0</v>
      </c>
      <c r="AL591" s="39">
        <f t="shared" si="1167"/>
        <v>0</v>
      </c>
      <c r="AM591" s="51"/>
    </row>
    <row r="592" spans="1:39" ht="15" customHeight="1" x14ac:dyDescent="0.25">
      <c r="A592" s="254"/>
      <c r="B592" s="214"/>
      <c r="C592" s="214"/>
      <c r="D592" s="53" t="s">
        <v>10</v>
      </c>
      <c r="E592" s="41">
        <f ca="1">IF(E584="","",Ayarlar!$B$1)</f>
        <v>46142</v>
      </c>
      <c r="F592" s="42">
        <f ca="1">IF(F584="","",Ayarlar!$B$1)</f>
        <v>46142</v>
      </c>
      <c r="G592" s="42">
        <f ca="1">IF(G584="","",Ayarlar!$B$1)</f>
        <v>46142</v>
      </c>
      <c r="H592" s="42">
        <f ca="1">IF(H584="","",Ayarlar!$B$1)</f>
        <v>46142</v>
      </c>
      <c r="I592" s="42">
        <f ca="1">IF(I584="","",Ayarlar!$B$1)</f>
        <v>46142</v>
      </c>
      <c r="J592" s="42">
        <f ca="1">IF(J584="","",Ayarlar!$B$1)</f>
        <v>46142</v>
      </c>
      <c r="K592" s="42">
        <f ca="1">IF(K584="","",Ayarlar!$B$1)</f>
        <v>46142</v>
      </c>
      <c r="L592" s="42">
        <f ca="1">IF(L584="","",Ayarlar!$B$1)</f>
        <v>46142</v>
      </c>
      <c r="M592" s="42">
        <f ca="1">IF(M584="","",Ayarlar!$B$1)</f>
        <v>46142</v>
      </c>
      <c r="N592" s="43">
        <f ca="1">IF(N584="","",Ayarlar!$B$1)</f>
        <v>46142</v>
      </c>
      <c r="O592" s="42">
        <f ca="1">IF(O584="","",Ayarlar!$B$1)</f>
        <v>46142</v>
      </c>
      <c r="P592" s="42">
        <f ca="1">IF(P584="","",Ayarlar!$B$1)</f>
        <v>46142</v>
      </c>
      <c r="Q592" s="42">
        <f ca="1">IF(Q584="","",Ayarlar!$B$1)</f>
        <v>46142</v>
      </c>
      <c r="R592" s="42">
        <f ca="1">IF(R584="","",Ayarlar!$B$1)</f>
        <v>46142</v>
      </c>
      <c r="S592" s="42">
        <f ca="1">IF(S584="","",Ayarlar!$B$1)</f>
        <v>46142</v>
      </c>
      <c r="T592" s="42">
        <f ca="1">IF(T584="","",Ayarlar!$B$1)</f>
        <v>46142</v>
      </c>
      <c r="U592" s="42">
        <f ca="1">IF(U584="","",Ayarlar!$B$1)</f>
        <v>46142</v>
      </c>
      <c r="V592" s="42">
        <f ca="1">IF(V584="","",Ayarlar!$B$1)</f>
        <v>46142</v>
      </c>
      <c r="W592" s="42">
        <f ca="1">IF(W584="","",Ayarlar!$B$1)</f>
        <v>46142</v>
      </c>
      <c r="X592" s="42">
        <f ca="1">IF(X584="","",Ayarlar!$B$1)</f>
        <v>46142</v>
      </c>
      <c r="Y592" s="42">
        <f ca="1">IF(Y584="","",Ayarlar!$B$1)</f>
        <v>46142</v>
      </c>
      <c r="Z592" s="43">
        <f ca="1">IF(Z584="","",Ayarlar!$B$1)</f>
        <v>46142</v>
      </c>
      <c r="AA592" s="41">
        <f ca="1">IF(AA584="","",Ayarlar!$B$1)</f>
        <v>46142</v>
      </c>
      <c r="AB592" s="42">
        <f ca="1">IF(AB584="","",Ayarlar!$B$1)</f>
        <v>46142</v>
      </c>
      <c r="AC592" s="42">
        <f ca="1">IF(AC584="","",Ayarlar!$B$1)</f>
        <v>46142</v>
      </c>
      <c r="AD592" s="42">
        <f ca="1">IF(AD584="","",Ayarlar!$B$1)</f>
        <v>46142</v>
      </c>
      <c r="AE592" s="42">
        <f ca="1">IF(AE584="","",Ayarlar!$B$1)</f>
        <v>46142</v>
      </c>
      <c r="AF592" s="42">
        <f ca="1">IF(AF584="","",Ayarlar!$B$1)</f>
        <v>46142</v>
      </c>
      <c r="AG592" s="42">
        <f ca="1">IF(AG584="","",Ayarlar!$B$1)</f>
        <v>46142</v>
      </c>
      <c r="AH592" s="42">
        <f ca="1">IF(AH584="","",Ayarlar!$B$1)</f>
        <v>46142</v>
      </c>
      <c r="AI592" s="42">
        <f ca="1">IF(AI584="","",Ayarlar!$B$1)</f>
        <v>46142</v>
      </c>
      <c r="AJ592" s="42">
        <f ca="1">IF(AJ584="","",Ayarlar!$B$1)</f>
        <v>46142</v>
      </c>
      <c r="AK592" s="42">
        <f ca="1">IF(AK584="","",Ayarlar!$B$1)</f>
        <v>46142</v>
      </c>
      <c r="AL592" s="42">
        <f ca="1">IF(AL584="","",Ayarlar!$B$1)</f>
        <v>46142</v>
      </c>
      <c r="AM592" s="51"/>
    </row>
    <row r="593" spans="1:39" ht="15" customHeight="1" x14ac:dyDescent="0.25">
      <c r="A593" s="254"/>
      <c r="B593" s="214"/>
      <c r="C593" s="214"/>
      <c r="D593" s="53" t="s">
        <v>11</v>
      </c>
      <c r="E593" s="41">
        <f t="shared" ref="E593:AL593" si="1168">IF(E584="","",EOMONTH(E584,0))</f>
        <v>45016</v>
      </c>
      <c r="F593" s="42">
        <f t="shared" si="1168"/>
        <v>45046</v>
      </c>
      <c r="G593" s="42">
        <f t="shared" si="1168"/>
        <v>45077</v>
      </c>
      <c r="H593" s="42">
        <f t="shared" si="1168"/>
        <v>45107</v>
      </c>
      <c r="I593" s="42">
        <f t="shared" si="1168"/>
        <v>45138</v>
      </c>
      <c r="J593" s="42">
        <f t="shared" si="1168"/>
        <v>45169</v>
      </c>
      <c r="K593" s="42">
        <f t="shared" si="1168"/>
        <v>45199</v>
      </c>
      <c r="L593" s="42">
        <f t="shared" si="1168"/>
        <v>45230</v>
      </c>
      <c r="M593" s="42">
        <f t="shared" si="1168"/>
        <v>45260</v>
      </c>
      <c r="N593" s="43">
        <f t="shared" si="1168"/>
        <v>45291</v>
      </c>
      <c r="O593" s="42">
        <f t="shared" si="1168"/>
        <v>45322</v>
      </c>
      <c r="P593" s="42">
        <f t="shared" si="1168"/>
        <v>45351</v>
      </c>
      <c r="Q593" s="42">
        <f t="shared" si="1168"/>
        <v>45382</v>
      </c>
      <c r="R593" s="42">
        <f t="shared" si="1168"/>
        <v>45412</v>
      </c>
      <c r="S593" s="42">
        <f t="shared" si="1168"/>
        <v>45443</v>
      </c>
      <c r="T593" s="42">
        <f t="shared" si="1168"/>
        <v>45473</v>
      </c>
      <c r="U593" s="42">
        <f t="shared" si="1168"/>
        <v>45504</v>
      </c>
      <c r="V593" s="42">
        <f t="shared" si="1168"/>
        <v>45535</v>
      </c>
      <c r="W593" s="42">
        <f t="shared" si="1168"/>
        <v>45565</v>
      </c>
      <c r="X593" s="42">
        <f t="shared" si="1168"/>
        <v>45596</v>
      </c>
      <c r="Y593" s="42">
        <f t="shared" si="1168"/>
        <v>45626</v>
      </c>
      <c r="Z593" s="43">
        <f t="shared" si="1168"/>
        <v>45657</v>
      </c>
      <c r="AA593" s="41">
        <f t="shared" si="1168"/>
        <v>45688</v>
      </c>
      <c r="AB593" s="42">
        <f t="shared" si="1168"/>
        <v>45716</v>
      </c>
      <c r="AC593" s="42">
        <f t="shared" si="1168"/>
        <v>45747</v>
      </c>
      <c r="AD593" s="42">
        <f t="shared" si="1168"/>
        <v>45777</v>
      </c>
      <c r="AE593" s="42">
        <f t="shared" si="1168"/>
        <v>45808</v>
      </c>
      <c r="AF593" s="42">
        <f t="shared" si="1168"/>
        <v>45838</v>
      </c>
      <c r="AG593" s="42">
        <f t="shared" si="1168"/>
        <v>45869</v>
      </c>
      <c r="AH593" s="42">
        <f t="shared" si="1168"/>
        <v>45900</v>
      </c>
      <c r="AI593" s="42">
        <f t="shared" si="1168"/>
        <v>45930</v>
      </c>
      <c r="AJ593" s="42">
        <f t="shared" si="1168"/>
        <v>45961</v>
      </c>
      <c r="AK593" s="42">
        <f t="shared" si="1168"/>
        <v>45991</v>
      </c>
      <c r="AL593" s="42">
        <f t="shared" si="1168"/>
        <v>46022</v>
      </c>
      <c r="AM593" s="51"/>
    </row>
    <row r="594" spans="1:39" ht="15" customHeight="1" x14ac:dyDescent="0.25">
      <c r="A594" s="254"/>
      <c r="B594" s="214"/>
      <c r="C594" s="214"/>
      <c r="D594" s="53" t="s">
        <v>12</v>
      </c>
      <c r="E594" s="44">
        <f t="shared" ref="E594:AL594" ca="1" si="1169">IF(E592="","",MAX(0,MIN(E592,DATE(2024,6,1)) - E593))</f>
        <v>428</v>
      </c>
      <c r="F594">
        <f t="shared" ca="1" si="1169"/>
        <v>398</v>
      </c>
      <c r="G594">
        <f t="shared" ca="1" si="1169"/>
        <v>367</v>
      </c>
      <c r="H594">
        <f t="shared" ca="1" si="1169"/>
        <v>337</v>
      </c>
      <c r="I594">
        <f t="shared" ca="1" si="1169"/>
        <v>306</v>
      </c>
      <c r="J594">
        <f t="shared" ca="1" si="1169"/>
        <v>275</v>
      </c>
      <c r="K594">
        <f t="shared" ca="1" si="1169"/>
        <v>245</v>
      </c>
      <c r="L594">
        <f t="shared" ca="1" si="1169"/>
        <v>214</v>
      </c>
      <c r="M594">
        <f t="shared" ca="1" si="1169"/>
        <v>184</v>
      </c>
      <c r="N594" s="45">
        <f t="shared" ca="1" si="1169"/>
        <v>153</v>
      </c>
      <c r="O594">
        <f t="shared" ca="1" si="1169"/>
        <v>122</v>
      </c>
      <c r="P594">
        <f t="shared" ca="1" si="1169"/>
        <v>93</v>
      </c>
      <c r="Q594">
        <f t="shared" ca="1" si="1169"/>
        <v>62</v>
      </c>
      <c r="R594">
        <f t="shared" ca="1" si="1169"/>
        <v>32</v>
      </c>
      <c r="S594">
        <f t="shared" ca="1" si="1169"/>
        <v>1</v>
      </c>
      <c r="T594">
        <f t="shared" ca="1" si="1169"/>
        <v>0</v>
      </c>
      <c r="U594">
        <f t="shared" ca="1" si="1169"/>
        <v>0</v>
      </c>
      <c r="V594">
        <f t="shared" ca="1" si="1169"/>
        <v>0</v>
      </c>
      <c r="W594">
        <f t="shared" ca="1" si="1169"/>
        <v>0</v>
      </c>
      <c r="X594">
        <f t="shared" ca="1" si="1169"/>
        <v>0</v>
      </c>
      <c r="Y594">
        <f t="shared" ca="1" si="1169"/>
        <v>0</v>
      </c>
      <c r="Z594" s="45">
        <f t="shared" ca="1" si="1169"/>
        <v>0</v>
      </c>
      <c r="AA594" s="44">
        <f t="shared" ca="1" si="1169"/>
        <v>0</v>
      </c>
      <c r="AB594">
        <f t="shared" ca="1" si="1169"/>
        <v>0</v>
      </c>
      <c r="AC594">
        <f t="shared" ca="1" si="1169"/>
        <v>0</v>
      </c>
      <c r="AD594">
        <f t="shared" ca="1" si="1169"/>
        <v>0</v>
      </c>
      <c r="AE594">
        <f t="shared" ca="1" si="1169"/>
        <v>0</v>
      </c>
      <c r="AF594">
        <f t="shared" ca="1" si="1169"/>
        <v>0</v>
      </c>
      <c r="AG594">
        <f t="shared" ca="1" si="1169"/>
        <v>0</v>
      </c>
      <c r="AH594">
        <f t="shared" ca="1" si="1169"/>
        <v>0</v>
      </c>
      <c r="AI594">
        <f t="shared" ca="1" si="1169"/>
        <v>0</v>
      </c>
      <c r="AJ594">
        <f t="shared" ca="1" si="1169"/>
        <v>0</v>
      </c>
      <c r="AK594">
        <f t="shared" ca="1" si="1169"/>
        <v>0</v>
      </c>
      <c r="AL594">
        <f t="shared" ca="1" si="1169"/>
        <v>0</v>
      </c>
      <c r="AM594" s="51"/>
    </row>
    <row r="595" spans="1:39" ht="15" customHeight="1" x14ac:dyDescent="0.25">
      <c r="A595" s="254"/>
      <c r="B595" s="214"/>
      <c r="C595" s="214"/>
      <c r="D595" s="53" t="s">
        <v>13</v>
      </c>
      <c r="E595" s="44">
        <f t="shared" ref="E595:AL595" ca="1" si="1170">IF(E592="","",MAX(0,E592 - MAX(E593,DATE(2024,6,1))))</f>
        <v>698</v>
      </c>
      <c r="F595">
        <f t="shared" ca="1" si="1170"/>
        <v>698</v>
      </c>
      <c r="G595">
        <f t="shared" ca="1" si="1170"/>
        <v>698</v>
      </c>
      <c r="H595">
        <f t="shared" ca="1" si="1170"/>
        <v>698</v>
      </c>
      <c r="I595">
        <f t="shared" ca="1" si="1170"/>
        <v>698</v>
      </c>
      <c r="J595">
        <f t="shared" ca="1" si="1170"/>
        <v>698</v>
      </c>
      <c r="K595">
        <f t="shared" ca="1" si="1170"/>
        <v>698</v>
      </c>
      <c r="L595">
        <f t="shared" ca="1" si="1170"/>
        <v>698</v>
      </c>
      <c r="M595">
        <f t="shared" ca="1" si="1170"/>
        <v>698</v>
      </c>
      <c r="N595" s="45">
        <f t="shared" ca="1" si="1170"/>
        <v>698</v>
      </c>
      <c r="O595">
        <f t="shared" ca="1" si="1170"/>
        <v>698</v>
      </c>
      <c r="P595">
        <f t="shared" ca="1" si="1170"/>
        <v>698</v>
      </c>
      <c r="Q595">
        <f t="shared" ca="1" si="1170"/>
        <v>698</v>
      </c>
      <c r="R595">
        <f t="shared" ca="1" si="1170"/>
        <v>698</v>
      </c>
      <c r="S595">
        <f t="shared" ca="1" si="1170"/>
        <v>698</v>
      </c>
      <c r="T595">
        <f t="shared" ca="1" si="1170"/>
        <v>669</v>
      </c>
      <c r="U595">
        <f t="shared" ca="1" si="1170"/>
        <v>638</v>
      </c>
      <c r="V595">
        <f t="shared" ca="1" si="1170"/>
        <v>607</v>
      </c>
      <c r="W595">
        <f t="shared" ca="1" si="1170"/>
        <v>577</v>
      </c>
      <c r="X595">
        <f t="shared" ca="1" si="1170"/>
        <v>546</v>
      </c>
      <c r="Y595">
        <f t="shared" ca="1" si="1170"/>
        <v>516</v>
      </c>
      <c r="Z595" s="45">
        <f t="shared" ca="1" si="1170"/>
        <v>485</v>
      </c>
      <c r="AA595" s="44">
        <f t="shared" ca="1" si="1170"/>
        <v>454</v>
      </c>
      <c r="AB595">
        <f t="shared" ca="1" si="1170"/>
        <v>426</v>
      </c>
      <c r="AC595">
        <f t="shared" ca="1" si="1170"/>
        <v>395</v>
      </c>
      <c r="AD595">
        <f t="shared" ca="1" si="1170"/>
        <v>365</v>
      </c>
      <c r="AE595">
        <f t="shared" ca="1" si="1170"/>
        <v>334</v>
      </c>
      <c r="AF595">
        <f t="shared" ca="1" si="1170"/>
        <v>304</v>
      </c>
      <c r="AG595">
        <f t="shared" ca="1" si="1170"/>
        <v>273</v>
      </c>
      <c r="AH595">
        <f t="shared" ca="1" si="1170"/>
        <v>242</v>
      </c>
      <c r="AI595">
        <f t="shared" ca="1" si="1170"/>
        <v>212</v>
      </c>
      <c r="AJ595">
        <f t="shared" ca="1" si="1170"/>
        <v>181</v>
      </c>
      <c r="AK595">
        <f t="shared" ca="1" si="1170"/>
        <v>151</v>
      </c>
      <c r="AL595">
        <f t="shared" ca="1" si="1170"/>
        <v>120</v>
      </c>
      <c r="AM595" s="51"/>
    </row>
    <row r="596" spans="1:39" ht="15" customHeight="1" x14ac:dyDescent="0.25">
      <c r="A596" s="254"/>
      <c r="B596" s="214"/>
      <c r="C596" s="214"/>
      <c r="D596" s="53" t="s">
        <v>14</v>
      </c>
      <c r="E596" s="46">
        <f t="shared" ref="E596:AL596" ca="1" si="1171">IF(E592="","",0.09*E594/365+0.24*E595/365)</f>
        <v>0.56449315068493144</v>
      </c>
      <c r="F596" s="47">
        <f t="shared" ca="1" si="1171"/>
        <v>0.55709589041095886</v>
      </c>
      <c r="G596" s="47">
        <f t="shared" ca="1" si="1171"/>
        <v>0.54945205479452053</v>
      </c>
      <c r="H596" s="47">
        <f t="shared" ca="1" si="1171"/>
        <v>0.54205479452054794</v>
      </c>
      <c r="I596" s="47">
        <f t="shared" ca="1" si="1171"/>
        <v>0.5344109589041095</v>
      </c>
      <c r="J596" s="47">
        <f t="shared" ca="1" si="1171"/>
        <v>0.52676712328767117</v>
      </c>
      <c r="K596" s="47">
        <f t="shared" ca="1" si="1171"/>
        <v>0.51936986301369858</v>
      </c>
      <c r="L596" s="47">
        <f t="shared" ca="1" si="1171"/>
        <v>0.51172602739726025</v>
      </c>
      <c r="M596" s="47">
        <f t="shared" ca="1" si="1171"/>
        <v>0.50432876712328767</v>
      </c>
      <c r="N596" s="48">
        <f t="shared" ca="1" si="1171"/>
        <v>0.49668493150684928</v>
      </c>
      <c r="O596" s="47">
        <f t="shared" ca="1" si="1171"/>
        <v>0.48904109589041095</v>
      </c>
      <c r="P596" s="47">
        <f t="shared" ca="1" si="1171"/>
        <v>0.48189041095890406</v>
      </c>
      <c r="Q596" s="47">
        <f t="shared" ca="1" si="1171"/>
        <v>0.47424657534246573</v>
      </c>
      <c r="R596" s="47">
        <f t="shared" ca="1" si="1171"/>
        <v>0.46684931506849314</v>
      </c>
      <c r="S596" s="47">
        <f t="shared" ca="1" si="1171"/>
        <v>0.45920547945205475</v>
      </c>
      <c r="T596" s="47">
        <f t="shared" ca="1" si="1171"/>
        <v>0.43989041095890413</v>
      </c>
      <c r="U596" s="47">
        <f t="shared" ca="1" si="1171"/>
        <v>0.41950684931506849</v>
      </c>
      <c r="V596" s="47">
        <f t="shared" ca="1" si="1171"/>
        <v>0.3991232876712329</v>
      </c>
      <c r="W596" s="47">
        <f t="shared" ca="1" si="1171"/>
        <v>0.37939726027397258</v>
      </c>
      <c r="X596" s="47">
        <f t="shared" ca="1" si="1171"/>
        <v>0.35901369863013699</v>
      </c>
      <c r="Y596" s="47">
        <f t="shared" ca="1" si="1171"/>
        <v>0.33928767123287668</v>
      </c>
      <c r="Z596" s="48">
        <f t="shared" ca="1" si="1171"/>
        <v>0.31890410958904108</v>
      </c>
      <c r="AA596" s="46">
        <f t="shared" ca="1" si="1171"/>
        <v>0.29852054794520544</v>
      </c>
      <c r="AB596" s="47">
        <f t="shared" ca="1" si="1171"/>
        <v>0.2801095890410959</v>
      </c>
      <c r="AC596" s="47">
        <f t="shared" ca="1" si="1171"/>
        <v>0.25972602739726025</v>
      </c>
      <c r="AD596" s="47">
        <f t="shared" ca="1" si="1171"/>
        <v>0.24</v>
      </c>
      <c r="AE596" s="47">
        <f t="shared" ca="1" si="1171"/>
        <v>0.21961643835616437</v>
      </c>
      <c r="AF596" s="47">
        <f t="shared" ca="1" si="1171"/>
        <v>0.19989041095890409</v>
      </c>
      <c r="AG596" s="47">
        <f t="shared" ca="1" si="1171"/>
        <v>0.1795068493150685</v>
      </c>
      <c r="AH596" s="47">
        <f t="shared" ca="1" si="1171"/>
        <v>0.15912328767123288</v>
      </c>
      <c r="AI596" s="47">
        <f t="shared" ca="1" si="1171"/>
        <v>0.13939726027397259</v>
      </c>
      <c r="AJ596" s="47">
        <f t="shared" ca="1" si="1171"/>
        <v>0.11901369863013699</v>
      </c>
      <c r="AK596" s="47">
        <f t="shared" ca="1" si="1171"/>
        <v>9.9287671232876712E-2</v>
      </c>
      <c r="AL596" s="47">
        <f t="shared" ca="1" si="1171"/>
        <v>7.8904109589041094E-2</v>
      </c>
      <c r="AM596" s="51"/>
    </row>
    <row r="597" spans="1:39" ht="15" customHeight="1" x14ac:dyDescent="0.25">
      <c r="A597" s="254"/>
      <c r="B597" s="214"/>
      <c r="C597" s="214"/>
      <c r="D597" s="53" t="s">
        <v>21</v>
      </c>
      <c r="E597" s="38">
        <f ca="1">IF(E$591="","",E591*E596)</f>
        <v>0</v>
      </c>
      <c r="F597" s="38">
        <f t="shared" ref="F597:AL597" ca="1" si="1172">IF(F$591="","",F591*F596)</f>
        <v>0</v>
      </c>
      <c r="G597" s="38">
        <f t="shared" ca="1" si="1172"/>
        <v>0</v>
      </c>
      <c r="H597" s="38">
        <f t="shared" ca="1" si="1172"/>
        <v>0</v>
      </c>
      <c r="I597" s="38">
        <f t="shared" ca="1" si="1172"/>
        <v>0</v>
      </c>
      <c r="J597" s="38">
        <f t="shared" ca="1" si="1172"/>
        <v>0</v>
      </c>
      <c r="K597" s="38">
        <f t="shared" ca="1" si="1172"/>
        <v>0</v>
      </c>
      <c r="L597" s="38">
        <f t="shared" ca="1" si="1172"/>
        <v>0</v>
      </c>
      <c r="M597" s="38">
        <f t="shared" ca="1" si="1172"/>
        <v>0</v>
      </c>
      <c r="N597" s="38">
        <f t="shared" ca="1" si="1172"/>
        <v>0</v>
      </c>
      <c r="O597" s="38">
        <f t="shared" ca="1" si="1172"/>
        <v>0</v>
      </c>
      <c r="P597" s="38">
        <f t="shared" ca="1" si="1172"/>
        <v>0</v>
      </c>
      <c r="Q597" s="38">
        <f t="shared" ca="1" si="1172"/>
        <v>0</v>
      </c>
      <c r="R597" s="38">
        <f t="shared" ca="1" si="1172"/>
        <v>0</v>
      </c>
      <c r="S597" s="38">
        <f t="shared" ca="1" si="1172"/>
        <v>0</v>
      </c>
      <c r="T597" s="38">
        <f t="shared" ca="1" si="1172"/>
        <v>0</v>
      </c>
      <c r="U597" s="38">
        <f t="shared" ca="1" si="1172"/>
        <v>0</v>
      </c>
      <c r="V597" s="38">
        <f t="shared" ca="1" si="1172"/>
        <v>0</v>
      </c>
      <c r="W597" s="38">
        <f t="shared" ca="1" si="1172"/>
        <v>0</v>
      </c>
      <c r="X597" s="38">
        <f t="shared" ca="1" si="1172"/>
        <v>0</v>
      </c>
      <c r="Y597" s="38">
        <f t="shared" ca="1" si="1172"/>
        <v>0</v>
      </c>
      <c r="Z597" s="38">
        <f t="shared" ca="1" si="1172"/>
        <v>0</v>
      </c>
      <c r="AA597" s="38">
        <f t="shared" ca="1" si="1172"/>
        <v>0</v>
      </c>
      <c r="AB597" s="38">
        <f t="shared" ca="1" si="1172"/>
        <v>0</v>
      </c>
      <c r="AC597" s="38">
        <f t="shared" ca="1" si="1172"/>
        <v>0</v>
      </c>
      <c r="AD597" s="38">
        <f t="shared" ca="1" si="1172"/>
        <v>0</v>
      </c>
      <c r="AE597" s="38">
        <f t="shared" ca="1" si="1172"/>
        <v>0</v>
      </c>
      <c r="AF597" s="38">
        <f t="shared" ca="1" si="1172"/>
        <v>0</v>
      </c>
      <c r="AG597" s="38">
        <f t="shared" ca="1" si="1172"/>
        <v>0</v>
      </c>
      <c r="AH597" s="38">
        <f t="shared" ca="1" si="1172"/>
        <v>0</v>
      </c>
      <c r="AI597" s="38">
        <f t="shared" ca="1" si="1172"/>
        <v>0</v>
      </c>
      <c r="AJ597" s="38">
        <f t="shared" ca="1" si="1172"/>
        <v>0</v>
      </c>
      <c r="AK597" s="38">
        <f t="shared" ca="1" si="1172"/>
        <v>0</v>
      </c>
      <c r="AL597" s="38">
        <f t="shared" ca="1" si="1172"/>
        <v>0</v>
      </c>
      <c r="AM597" s="51"/>
    </row>
    <row r="598" spans="1:39" ht="15" customHeight="1" x14ac:dyDescent="0.25">
      <c r="A598" s="254"/>
      <c r="B598" s="214"/>
      <c r="C598" s="214"/>
      <c r="D598" s="53" t="s">
        <v>15</v>
      </c>
      <c r="E598" s="38">
        <f ca="1">IF(E587="","",E587+E597)</f>
        <v>0</v>
      </c>
      <c r="F598" s="39">
        <f ca="1">IF(F587="","",F587+F597)</f>
        <v>0</v>
      </c>
      <c r="G598" s="39">
        <f ca="1">IF(G587="","",G587+G597)</f>
        <v>0</v>
      </c>
      <c r="H598" s="39">
        <f t="shared" ref="H598" ca="1" si="1173">IF(H587="","",H587+H597)</f>
        <v>0</v>
      </c>
      <c r="I598" s="39">
        <f t="shared" ref="I598" ca="1" si="1174">IF(I587="","",I587+I597)</f>
        <v>0</v>
      </c>
      <c r="J598" s="39">
        <f t="shared" ref="J598" ca="1" si="1175">IF(J587="","",J587+J597)</f>
        <v>0</v>
      </c>
      <c r="K598" s="39">
        <f t="shared" ref="K598" ca="1" si="1176">IF(K587="","",K587+K597)</f>
        <v>0</v>
      </c>
      <c r="L598" s="39">
        <f t="shared" ref="L598" ca="1" si="1177">IF(L587="","",L587+L597)</f>
        <v>0</v>
      </c>
      <c r="M598" s="39">
        <f t="shared" ref="M598" ca="1" si="1178">IF(M587="","",M587+M597)</f>
        <v>0</v>
      </c>
      <c r="N598" s="40">
        <f t="shared" ref="N598" ca="1" si="1179">IF(N587="","",N587+N597)</f>
        <v>0</v>
      </c>
      <c r="O598" s="39">
        <f t="shared" ref="O598" ca="1" si="1180">IF(O587="","",O587+O597)</f>
        <v>0</v>
      </c>
      <c r="P598" s="39">
        <f t="shared" ref="P598" ca="1" si="1181">IF(P587="","",P587+P597)</f>
        <v>0</v>
      </c>
      <c r="Q598" s="39">
        <f t="shared" ref="Q598" ca="1" si="1182">IF(Q587="","",Q587+Q597)</f>
        <v>0</v>
      </c>
      <c r="R598" s="39">
        <f t="shared" ref="R598" ca="1" si="1183">IF(R587="","",R587+R597)</f>
        <v>0</v>
      </c>
      <c r="S598" s="39">
        <f t="shared" ref="S598" ca="1" si="1184">IF(S587="","",S587+S597)</f>
        <v>0</v>
      </c>
      <c r="T598" s="39">
        <f t="shared" ref="T598" ca="1" si="1185">IF(T587="","",T587+T597)</f>
        <v>0</v>
      </c>
      <c r="U598" s="39">
        <f t="shared" ref="U598" ca="1" si="1186">IF(U587="","",U587+U597)</f>
        <v>0</v>
      </c>
      <c r="V598" s="39">
        <f t="shared" ref="V598" ca="1" si="1187">IF(V587="","",V587+V597)</f>
        <v>0</v>
      </c>
      <c r="W598" s="39">
        <f t="shared" ref="W598" ca="1" si="1188">IF(W587="","",W587+W597)</f>
        <v>0</v>
      </c>
      <c r="X598" s="39">
        <f t="shared" ref="X598" ca="1" si="1189">IF(X587="","",X587+X597)</f>
        <v>0</v>
      </c>
      <c r="Y598" s="39">
        <f t="shared" ref="Y598" ca="1" si="1190">IF(Y587="","",Y587+Y597)</f>
        <v>0</v>
      </c>
      <c r="Z598" s="40">
        <f t="shared" ref="Z598" ca="1" si="1191">IF(Z587="","",Z587+Z597)</f>
        <v>0</v>
      </c>
      <c r="AA598" s="38">
        <f t="shared" ref="AA598" ca="1" si="1192">IF(AA587="","",AA587+AA597)</f>
        <v>0</v>
      </c>
      <c r="AB598" s="39">
        <f t="shared" ref="AB598" ca="1" si="1193">IF(AB587="","",AB587+AB597)</f>
        <v>0</v>
      </c>
      <c r="AC598" s="39">
        <f t="shared" ref="AC598" ca="1" si="1194">IF(AC587="","",AC587+AC597)</f>
        <v>0</v>
      </c>
      <c r="AD598" s="39">
        <f t="shared" ref="AD598" ca="1" si="1195">IF(AD587="","",AD587+AD597)</f>
        <v>0</v>
      </c>
      <c r="AE598" s="39">
        <f t="shared" ref="AE598" ca="1" si="1196">IF(AE587="","",AE587+AE597)</f>
        <v>0</v>
      </c>
      <c r="AF598" s="39">
        <f t="shared" ref="AF598" ca="1" si="1197">IF(AF587="","",AF587+AF597)</f>
        <v>0</v>
      </c>
      <c r="AG598" s="39">
        <f t="shared" ref="AG598" ca="1" si="1198">IF(AG587="","",AG587+AG597)</f>
        <v>0</v>
      </c>
      <c r="AH598" s="39">
        <f t="shared" ref="AH598" ca="1" si="1199">IF(AH587="","",AH587+AH597)</f>
        <v>0</v>
      </c>
      <c r="AI598" s="39">
        <f t="shared" ref="AI598" ca="1" si="1200">IF(AI587="","",AI587+AI597)</f>
        <v>0</v>
      </c>
      <c r="AJ598" s="39">
        <f t="shared" ref="AJ598" ca="1" si="1201">IF(AJ587="","",AJ587+AJ597)</f>
        <v>0</v>
      </c>
      <c r="AK598" s="39">
        <f t="shared" ref="AK598" ca="1" si="1202">IF(AK587="","",AK587+AK597)</f>
        <v>0</v>
      </c>
      <c r="AL598" s="39">
        <f t="shared" ref="AL598" ca="1" si="1203">IF(AL587="","",AL587+AL597)</f>
        <v>0</v>
      </c>
      <c r="AM598" s="51"/>
    </row>
    <row r="599" spans="1:39" ht="15" customHeight="1" x14ac:dyDescent="0.25">
      <c r="A599" s="254"/>
      <c r="B599" s="214"/>
      <c r="C599" s="214"/>
      <c r="D599" s="53" t="s">
        <v>16</v>
      </c>
      <c r="E599" s="44">
        <f t="shared" ref="E599:AL599" ca="1" si="1204">IF(E591="","",E591+E597)</f>
        <v>0</v>
      </c>
      <c r="F599">
        <f t="shared" ca="1" si="1204"/>
        <v>0</v>
      </c>
      <c r="G599">
        <f t="shared" ca="1" si="1204"/>
        <v>0</v>
      </c>
      <c r="H599">
        <f t="shared" ca="1" si="1204"/>
        <v>0</v>
      </c>
      <c r="I599">
        <f t="shared" ca="1" si="1204"/>
        <v>0</v>
      </c>
      <c r="J599">
        <f t="shared" ca="1" si="1204"/>
        <v>0</v>
      </c>
      <c r="K599">
        <f t="shared" ca="1" si="1204"/>
        <v>0</v>
      </c>
      <c r="L599">
        <f t="shared" ca="1" si="1204"/>
        <v>0</v>
      </c>
      <c r="M599">
        <f t="shared" ca="1" si="1204"/>
        <v>0</v>
      </c>
      <c r="N599" s="45">
        <f t="shared" ca="1" si="1204"/>
        <v>0</v>
      </c>
      <c r="O599">
        <f t="shared" ca="1" si="1204"/>
        <v>0</v>
      </c>
      <c r="P599">
        <f t="shared" ca="1" si="1204"/>
        <v>0</v>
      </c>
      <c r="Q599">
        <f t="shared" ca="1" si="1204"/>
        <v>0</v>
      </c>
      <c r="R599">
        <f t="shared" ca="1" si="1204"/>
        <v>0</v>
      </c>
      <c r="S599">
        <f t="shared" ca="1" si="1204"/>
        <v>0</v>
      </c>
      <c r="T599">
        <f t="shared" ca="1" si="1204"/>
        <v>0</v>
      </c>
      <c r="U599">
        <f t="shared" ca="1" si="1204"/>
        <v>0</v>
      </c>
      <c r="V599">
        <f t="shared" ca="1" si="1204"/>
        <v>0</v>
      </c>
      <c r="W599">
        <f t="shared" ca="1" si="1204"/>
        <v>0</v>
      </c>
      <c r="X599">
        <f t="shared" ca="1" si="1204"/>
        <v>0</v>
      </c>
      <c r="Y599">
        <f t="shared" ca="1" si="1204"/>
        <v>0</v>
      </c>
      <c r="Z599" s="45">
        <f t="shared" ca="1" si="1204"/>
        <v>0</v>
      </c>
      <c r="AA599" s="44">
        <f t="shared" ca="1" si="1204"/>
        <v>0</v>
      </c>
      <c r="AB599">
        <f t="shared" ca="1" si="1204"/>
        <v>0</v>
      </c>
      <c r="AC599">
        <f t="shared" ca="1" si="1204"/>
        <v>0</v>
      </c>
      <c r="AD599">
        <f t="shared" ca="1" si="1204"/>
        <v>0</v>
      </c>
      <c r="AE599">
        <f t="shared" ca="1" si="1204"/>
        <v>0</v>
      </c>
      <c r="AF599">
        <f t="shared" ca="1" si="1204"/>
        <v>0</v>
      </c>
      <c r="AG599">
        <f t="shared" ca="1" si="1204"/>
        <v>0</v>
      </c>
      <c r="AH599">
        <f t="shared" ca="1" si="1204"/>
        <v>0</v>
      </c>
      <c r="AI599">
        <f t="shared" ca="1" si="1204"/>
        <v>0</v>
      </c>
      <c r="AJ599">
        <f t="shared" ca="1" si="1204"/>
        <v>0</v>
      </c>
      <c r="AK599">
        <f t="shared" ca="1" si="1204"/>
        <v>0</v>
      </c>
      <c r="AL599">
        <f t="shared" ca="1" si="1204"/>
        <v>0</v>
      </c>
      <c r="AM599" s="51"/>
    </row>
    <row r="600" spans="1:39" ht="15.75" customHeight="1" x14ac:dyDescent="0.25">
      <c r="A600" s="254"/>
      <c r="B600" s="214"/>
      <c r="C600" s="214"/>
      <c r="D600" s="50" t="s">
        <v>8</v>
      </c>
      <c r="E600" s="244">
        <f>SUMIFS(Katsayilar!$C$2:$C$50,Katsayilar!$A$2:$A$50,"&lt;="&amp;DATE(YEAR(E584),MONTH(E584),1),Katsayilar!$B$2:$B$50,"&gt;="&amp;DATE(YEAR(E584),MONTH(E584),1))</f>
        <v>0.43368400000000001</v>
      </c>
      <c r="F600" s="238"/>
      <c r="G600" s="238"/>
      <c r="H600" s="230"/>
      <c r="I600" s="231">
        <f>SUMIFS(Katsayilar!$C$2:$C$50,Katsayilar!$A$2:$A$50,"&lt;="&amp;DATE(YEAR(I584),MONTH(I584),1),Katsayilar!$B$2:$B$50,"&gt;="&amp;DATE(YEAR(I584),MONTH(I584),1))</f>
        <v>0.50979600000000003</v>
      </c>
      <c r="J600" s="238"/>
      <c r="K600" s="238"/>
      <c r="L600" s="238"/>
      <c r="M600" s="238"/>
      <c r="N600" s="239"/>
      <c r="O600" s="244">
        <f>SUMIFS(Katsayilar!$C$2:$C$50,Katsayilar!$A$2:$A$50,"&lt;="&amp;DATE(YEAR(O584),MONTH(O584),1),Katsayilar!$B$2:$B$50,"&gt;="&amp;DATE(YEAR(O584),MONTH(O584),1))</f>
        <v>0.76087099999999996</v>
      </c>
      <c r="P600" s="238"/>
      <c r="Q600" s="238"/>
      <c r="R600" s="238"/>
      <c r="S600" s="238"/>
      <c r="T600" s="230"/>
      <c r="U600" s="231">
        <f>SUMIFS(Katsayilar!$C$2:$C$50,Katsayilar!$A$2:$A$50,"&lt;="&amp;DATE(YEAR(U584),MONTH(U584),1),Katsayilar!$B$2:$B$50,"&gt;="&amp;DATE(YEAR(U584),MONTH(U584),1))</f>
        <v>0.90779600000000005</v>
      </c>
      <c r="V600" s="238"/>
      <c r="W600" s="238"/>
      <c r="X600" s="238"/>
      <c r="Y600" s="238"/>
      <c r="Z600" s="239"/>
      <c r="AA600" s="244">
        <f>SUMIFS(Katsayilar!$C$2:$C$50,Katsayilar!$A$2:$A$50,"&lt;="&amp;DATE(YEAR(AA584),MONTH(AA584),1),Katsayilar!$B$2:$B$50,"&gt;="&amp;DATE(YEAR(AA584),MONTH(AA584),1))</f>
        <v>1.012556</v>
      </c>
      <c r="AB600" s="238"/>
      <c r="AC600" s="238"/>
      <c r="AD600" s="238"/>
      <c r="AE600" s="238"/>
      <c r="AF600" s="230"/>
      <c r="AG600" s="231">
        <f>SUMIFS(Katsayilar!$C$2:$C$50,Katsayilar!$A$2:$A$50,"&lt;="&amp;DATE(YEAR(AG584),MONTH(AG584),1),Katsayilar!$B$2:$B$50,"&gt;="&amp;DATE(YEAR(AG584),MONTH(AG584),1))</f>
        <v>1.1702109999999999</v>
      </c>
      <c r="AH600" s="238"/>
      <c r="AI600" s="238"/>
      <c r="AJ600" s="238"/>
      <c r="AK600" s="238"/>
      <c r="AL600" s="239"/>
      <c r="AM600" s="51"/>
    </row>
    <row r="601" spans="1:39" ht="15.75" customHeight="1" x14ac:dyDescent="0.25">
      <c r="A601" s="254"/>
      <c r="B601" s="214"/>
      <c r="C601" s="214"/>
      <c r="D601" s="50" t="s">
        <v>17</v>
      </c>
      <c r="E601" s="240">
        <f>SUM(E587:H587)</f>
        <v>0</v>
      </c>
      <c r="F601" s="241"/>
      <c r="G601" s="241"/>
      <c r="H601" s="223"/>
      <c r="I601" s="242">
        <f>SUM(I587:N587)</f>
        <v>0</v>
      </c>
      <c r="J601" s="241"/>
      <c r="K601" s="241"/>
      <c r="L601" s="241"/>
      <c r="M601" s="241"/>
      <c r="N601" s="243"/>
      <c r="O601" s="240">
        <f t="shared" ref="O601:O605" si="1205">SUM(O587:T587)</f>
        <v>0</v>
      </c>
      <c r="P601" s="241"/>
      <c r="Q601" s="241"/>
      <c r="R601" s="241"/>
      <c r="S601" s="241"/>
      <c r="T601" s="223"/>
      <c r="U601" s="242">
        <f t="shared" ref="U601:U605" si="1206">SUM(U587:Z587)</f>
        <v>0</v>
      </c>
      <c r="V601" s="241"/>
      <c r="W601" s="241"/>
      <c r="X601" s="241"/>
      <c r="Y601" s="241"/>
      <c r="Z601" s="243"/>
      <c r="AA601" s="240">
        <f t="shared" ref="AA601:AA605" si="1207">SUM(AA587:AF587)</f>
        <v>0</v>
      </c>
      <c r="AB601" s="241"/>
      <c r="AC601" s="241"/>
      <c r="AD601" s="241"/>
      <c r="AE601" s="241"/>
      <c r="AF601" s="223"/>
      <c r="AG601" s="242">
        <f t="shared" ref="AG601:AG605" si="1208">SUM(AG587:AL587)</f>
        <v>0</v>
      </c>
      <c r="AH601" s="241"/>
      <c r="AI601" s="241"/>
      <c r="AJ601" s="241"/>
      <c r="AK601" s="241"/>
      <c r="AL601" s="243"/>
      <c r="AM601" s="49">
        <f>SUM(E601:AL601)</f>
        <v>0</v>
      </c>
    </row>
    <row r="602" spans="1:39" ht="15.75" customHeight="1" x14ac:dyDescent="0.25">
      <c r="A602" s="254"/>
      <c r="B602" s="214"/>
      <c r="C602" s="214"/>
      <c r="D602" s="50" t="s">
        <v>51</v>
      </c>
      <c r="E602" s="240">
        <f>SUM(E588:H588)</f>
        <v>0</v>
      </c>
      <c r="F602" s="241"/>
      <c r="G602" s="241"/>
      <c r="H602" s="223"/>
      <c r="I602" s="242">
        <f t="shared" ref="I602:I605" si="1209">SUM(I588:N588)</f>
        <v>0</v>
      </c>
      <c r="J602" s="241"/>
      <c r="K602" s="241"/>
      <c r="L602" s="241"/>
      <c r="M602" s="241"/>
      <c r="N602" s="243"/>
      <c r="O602" s="240">
        <f t="shared" si="1205"/>
        <v>0</v>
      </c>
      <c r="P602" s="241"/>
      <c r="Q602" s="241"/>
      <c r="R602" s="241"/>
      <c r="S602" s="241"/>
      <c r="T602" s="223"/>
      <c r="U602" s="242">
        <f t="shared" si="1206"/>
        <v>0</v>
      </c>
      <c r="V602" s="241"/>
      <c r="W602" s="241"/>
      <c r="X602" s="241"/>
      <c r="Y602" s="241"/>
      <c r="Z602" s="243"/>
      <c r="AA602" s="240">
        <f t="shared" si="1207"/>
        <v>0</v>
      </c>
      <c r="AB602" s="241"/>
      <c r="AC602" s="241"/>
      <c r="AD602" s="241"/>
      <c r="AE602" s="241"/>
      <c r="AF602" s="223"/>
      <c r="AG602" s="242">
        <f t="shared" si="1208"/>
        <v>0</v>
      </c>
      <c r="AH602" s="241"/>
      <c r="AI602" s="241"/>
      <c r="AJ602" s="241"/>
      <c r="AK602" s="241"/>
      <c r="AL602" s="243"/>
      <c r="AM602" s="49">
        <f t="shared" ref="AM602:AM608" si="1210">SUM(E602:AL602)</f>
        <v>0</v>
      </c>
    </row>
    <row r="603" spans="1:39" ht="15.75" customHeight="1" x14ac:dyDescent="0.25">
      <c r="A603" s="254"/>
      <c r="B603" s="214"/>
      <c r="C603" s="214"/>
      <c r="D603" s="50" t="s">
        <v>18</v>
      </c>
      <c r="E603" s="240">
        <f t="shared" ref="E603:E605" si="1211">SUM(E589:H589)</f>
        <v>0</v>
      </c>
      <c r="F603" s="241"/>
      <c r="G603" s="241"/>
      <c r="H603" s="223"/>
      <c r="I603" s="242">
        <f t="shared" si="1209"/>
        <v>0</v>
      </c>
      <c r="J603" s="241"/>
      <c r="K603" s="241"/>
      <c r="L603" s="241"/>
      <c r="M603" s="241"/>
      <c r="N603" s="243"/>
      <c r="O603" s="240">
        <f t="shared" si="1205"/>
        <v>0</v>
      </c>
      <c r="P603" s="241"/>
      <c r="Q603" s="241"/>
      <c r="R603" s="241"/>
      <c r="S603" s="241"/>
      <c r="T603" s="223"/>
      <c r="U603" s="242">
        <f t="shared" si="1206"/>
        <v>0</v>
      </c>
      <c r="V603" s="241"/>
      <c r="W603" s="241"/>
      <c r="X603" s="241"/>
      <c r="Y603" s="241"/>
      <c r="Z603" s="243"/>
      <c r="AA603" s="240">
        <f t="shared" si="1207"/>
        <v>0</v>
      </c>
      <c r="AB603" s="241"/>
      <c r="AC603" s="241"/>
      <c r="AD603" s="241"/>
      <c r="AE603" s="241"/>
      <c r="AF603" s="223"/>
      <c r="AG603" s="242">
        <f t="shared" si="1208"/>
        <v>0</v>
      </c>
      <c r="AH603" s="241"/>
      <c r="AI603" s="241"/>
      <c r="AJ603" s="241"/>
      <c r="AK603" s="241"/>
      <c r="AL603" s="243"/>
      <c r="AM603" s="49">
        <f t="shared" si="1210"/>
        <v>0</v>
      </c>
    </row>
    <row r="604" spans="1:39" ht="15.75" customHeight="1" x14ac:dyDescent="0.25">
      <c r="A604" s="254"/>
      <c r="B604" s="214"/>
      <c r="C604" s="214"/>
      <c r="D604" s="50" t="s">
        <v>9</v>
      </c>
      <c r="E604" s="240">
        <f t="shared" si="1211"/>
        <v>0</v>
      </c>
      <c r="F604" s="241"/>
      <c r="G604" s="241"/>
      <c r="H604" s="223"/>
      <c r="I604" s="242">
        <f t="shared" si="1209"/>
        <v>0</v>
      </c>
      <c r="J604" s="241"/>
      <c r="K604" s="241"/>
      <c r="L604" s="241"/>
      <c r="M604" s="241"/>
      <c r="N604" s="243"/>
      <c r="O604" s="240">
        <f t="shared" si="1205"/>
        <v>0</v>
      </c>
      <c r="P604" s="241"/>
      <c r="Q604" s="241"/>
      <c r="R604" s="241"/>
      <c r="S604" s="241"/>
      <c r="T604" s="223"/>
      <c r="U604" s="242">
        <f t="shared" si="1206"/>
        <v>0</v>
      </c>
      <c r="V604" s="241"/>
      <c r="W604" s="241"/>
      <c r="X604" s="241"/>
      <c r="Y604" s="241"/>
      <c r="Z604" s="243"/>
      <c r="AA604" s="240">
        <f t="shared" si="1207"/>
        <v>0</v>
      </c>
      <c r="AB604" s="241"/>
      <c r="AC604" s="241"/>
      <c r="AD604" s="241"/>
      <c r="AE604" s="241"/>
      <c r="AF604" s="223"/>
      <c r="AG604" s="242">
        <f t="shared" si="1208"/>
        <v>0</v>
      </c>
      <c r="AH604" s="241"/>
      <c r="AI604" s="241"/>
      <c r="AJ604" s="241"/>
      <c r="AK604" s="241"/>
      <c r="AL604" s="243"/>
      <c r="AM604" s="49">
        <f t="shared" si="1210"/>
        <v>0</v>
      </c>
    </row>
    <row r="605" spans="1:39" ht="15.75" customHeight="1" x14ac:dyDescent="0.25">
      <c r="A605" s="254"/>
      <c r="B605" s="214"/>
      <c r="C605" s="214"/>
      <c r="D605" s="50" t="s">
        <v>19</v>
      </c>
      <c r="E605" s="240">
        <f t="shared" si="1211"/>
        <v>0</v>
      </c>
      <c r="F605" s="241"/>
      <c r="G605" s="241"/>
      <c r="H605" s="223"/>
      <c r="I605" s="242">
        <f t="shared" si="1209"/>
        <v>0</v>
      </c>
      <c r="J605" s="241"/>
      <c r="K605" s="241"/>
      <c r="L605" s="241"/>
      <c r="M605" s="241"/>
      <c r="N605" s="243"/>
      <c r="O605" s="240">
        <f t="shared" si="1205"/>
        <v>0</v>
      </c>
      <c r="P605" s="241"/>
      <c r="Q605" s="241"/>
      <c r="R605" s="241"/>
      <c r="S605" s="241"/>
      <c r="T605" s="223"/>
      <c r="U605" s="242">
        <f t="shared" si="1206"/>
        <v>0</v>
      </c>
      <c r="V605" s="241"/>
      <c r="W605" s="241"/>
      <c r="X605" s="241"/>
      <c r="Y605" s="241"/>
      <c r="Z605" s="243"/>
      <c r="AA605" s="240">
        <f t="shared" si="1207"/>
        <v>0</v>
      </c>
      <c r="AB605" s="241"/>
      <c r="AC605" s="241"/>
      <c r="AD605" s="241"/>
      <c r="AE605" s="241"/>
      <c r="AF605" s="223"/>
      <c r="AG605" s="242">
        <f t="shared" si="1208"/>
        <v>0</v>
      </c>
      <c r="AH605" s="241"/>
      <c r="AI605" s="241"/>
      <c r="AJ605" s="241"/>
      <c r="AK605" s="241"/>
      <c r="AL605" s="243"/>
      <c r="AM605" s="49">
        <f t="shared" si="1210"/>
        <v>0</v>
      </c>
    </row>
    <row r="606" spans="1:39" ht="15.75" customHeight="1" x14ac:dyDescent="0.25">
      <c r="A606" s="254"/>
      <c r="B606" s="214"/>
      <c r="C606" s="214"/>
      <c r="D606" s="50" t="s">
        <v>21</v>
      </c>
      <c r="E606" s="240">
        <f ca="1">SUM(E597:H597)</f>
        <v>0</v>
      </c>
      <c r="F606" s="241"/>
      <c r="G606" s="241"/>
      <c r="H606" s="223"/>
      <c r="I606" s="242">
        <f ca="1">SUM(I597:N597)</f>
        <v>0</v>
      </c>
      <c r="J606" s="241"/>
      <c r="K606" s="241"/>
      <c r="L606" s="241"/>
      <c r="M606" s="241"/>
      <c r="N606" s="243"/>
      <c r="O606" s="240">
        <f ca="1">SUM(O597:T597)</f>
        <v>0</v>
      </c>
      <c r="P606" s="241"/>
      <c r="Q606" s="241"/>
      <c r="R606" s="241"/>
      <c r="S606" s="241"/>
      <c r="T606" s="223"/>
      <c r="U606" s="242">
        <f ca="1">SUM(U597:Z597)</f>
        <v>0</v>
      </c>
      <c r="V606" s="241"/>
      <c r="W606" s="241"/>
      <c r="X606" s="241"/>
      <c r="Y606" s="241"/>
      <c r="Z606" s="243"/>
      <c r="AA606" s="240">
        <f ca="1">SUM(AA597:AF597)</f>
        <v>0</v>
      </c>
      <c r="AB606" s="241"/>
      <c r="AC606" s="241"/>
      <c r="AD606" s="241"/>
      <c r="AE606" s="241"/>
      <c r="AF606" s="223"/>
      <c r="AG606" s="242">
        <f ca="1">SUM(AG597:AL597)</f>
        <v>0</v>
      </c>
      <c r="AH606" s="241"/>
      <c r="AI606" s="241"/>
      <c r="AJ606" s="241"/>
      <c r="AK606" s="241"/>
      <c r="AL606" s="243"/>
      <c r="AM606" s="49">
        <f t="shared" ca="1" si="1210"/>
        <v>0</v>
      </c>
    </row>
    <row r="607" spans="1:39" ht="15.75" customHeight="1" x14ac:dyDescent="0.25">
      <c r="A607" s="254"/>
      <c r="B607" s="214"/>
      <c r="C607" s="214"/>
      <c r="D607" s="50" t="s">
        <v>15</v>
      </c>
      <c r="E607" s="240">
        <f t="shared" ref="E607:E608" ca="1" si="1212">SUM(E598:H598)</f>
        <v>0</v>
      </c>
      <c r="F607" s="241"/>
      <c r="G607" s="241"/>
      <c r="H607" s="223"/>
      <c r="I607" s="242">
        <f t="shared" ref="I607:I608" ca="1" si="1213">SUM(I598:N598)</f>
        <v>0</v>
      </c>
      <c r="J607" s="241"/>
      <c r="K607" s="241"/>
      <c r="L607" s="241"/>
      <c r="M607" s="241"/>
      <c r="N607" s="243"/>
      <c r="O607" s="240">
        <f t="shared" ref="O607:O608" ca="1" si="1214">SUM(O598:T598)</f>
        <v>0</v>
      </c>
      <c r="P607" s="241"/>
      <c r="Q607" s="241"/>
      <c r="R607" s="241"/>
      <c r="S607" s="241"/>
      <c r="T607" s="223"/>
      <c r="U607" s="242">
        <f t="shared" ref="U607:U608" ca="1" si="1215">SUM(U598:Z598)</f>
        <v>0</v>
      </c>
      <c r="V607" s="241"/>
      <c r="W607" s="241"/>
      <c r="X607" s="241"/>
      <c r="Y607" s="241"/>
      <c r="Z607" s="243"/>
      <c r="AA607" s="240">
        <f t="shared" ref="AA607:AA608" ca="1" si="1216">SUM(AA598:AF598)</f>
        <v>0</v>
      </c>
      <c r="AB607" s="241"/>
      <c r="AC607" s="241"/>
      <c r="AD607" s="241"/>
      <c r="AE607" s="241"/>
      <c r="AF607" s="223"/>
      <c r="AG607" s="242">
        <f t="shared" ref="AG607:AG608" ca="1" si="1217">SUM(AG598:AL598)</f>
        <v>0</v>
      </c>
      <c r="AH607" s="241"/>
      <c r="AI607" s="241"/>
      <c r="AJ607" s="241"/>
      <c r="AK607" s="241"/>
      <c r="AL607" s="243"/>
      <c r="AM607" s="49">
        <f t="shared" ca="1" si="1210"/>
        <v>0</v>
      </c>
    </row>
    <row r="608" spans="1:39" ht="15.75" customHeight="1" thickBot="1" x14ac:dyDescent="0.3">
      <c r="A608" s="255"/>
      <c r="B608" s="215"/>
      <c r="C608" s="215"/>
      <c r="D608" s="54" t="s">
        <v>16</v>
      </c>
      <c r="E608" s="245">
        <f t="shared" ca="1" si="1212"/>
        <v>0</v>
      </c>
      <c r="F608" s="246"/>
      <c r="G608" s="246"/>
      <c r="H608" s="232"/>
      <c r="I608" s="247">
        <f t="shared" ca="1" si="1213"/>
        <v>0</v>
      </c>
      <c r="J608" s="246"/>
      <c r="K608" s="246"/>
      <c r="L608" s="246"/>
      <c r="M608" s="246"/>
      <c r="N608" s="248"/>
      <c r="O608" s="245">
        <f t="shared" ca="1" si="1214"/>
        <v>0</v>
      </c>
      <c r="P608" s="246"/>
      <c r="Q608" s="246"/>
      <c r="R608" s="246"/>
      <c r="S608" s="246"/>
      <c r="T608" s="232"/>
      <c r="U608" s="247">
        <f t="shared" ca="1" si="1215"/>
        <v>0</v>
      </c>
      <c r="V608" s="246"/>
      <c r="W608" s="246"/>
      <c r="X608" s="246"/>
      <c r="Y608" s="246"/>
      <c r="Z608" s="248"/>
      <c r="AA608" s="245">
        <f t="shared" ca="1" si="1216"/>
        <v>0</v>
      </c>
      <c r="AB608" s="246"/>
      <c r="AC608" s="246"/>
      <c r="AD608" s="246"/>
      <c r="AE608" s="246"/>
      <c r="AF608" s="232"/>
      <c r="AG608" s="247">
        <f t="shared" ca="1" si="1217"/>
        <v>0</v>
      </c>
      <c r="AH608" s="246"/>
      <c r="AI608" s="246"/>
      <c r="AJ608" s="246"/>
      <c r="AK608" s="246"/>
      <c r="AL608" s="248"/>
      <c r="AM608" s="55">
        <f t="shared" ca="1" si="1210"/>
        <v>0</v>
      </c>
    </row>
    <row r="609" spans="1:39" ht="4.5" customHeight="1" x14ac:dyDescent="0.25">
      <c r="A609" s="253">
        <v>25</v>
      </c>
      <c r="B609" s="213">
        <f>'VERİ GİRİŞİ'!B36</f>
        <v>0</v>
      </c>
      <c r="C609" s="213">
        <f>'VERİ GİRİŞİ'!C36</f>
        <v>0</v>
      </c>
      <c r="D609" s="61" t="s">
        <v>50</v>
      </c>
      <c r="E609" s="62">
        <v>45016</v>
      </c>
      <c r="F609" s="63">
        <v>45044</v>
      </c>
      <c r="G609" s="63">
        <v>45047</v>
      </c>
      <c r="H609" s="63">
        <v>45078</v>
      </c>
      <c r="I609" s="63">
        <v>45108</v>
      </c>
      <c r="J609" s="63">
        <v>45139</v>
      </c>
      <c r="K609" s="63">
        <v>45170</v>
      </c>
      <c r="L609" s="63">
        <v>45200</v>
      </c>
      <c r="M609" s="63">
        <v>45231</v>
      </c>
      <c r="N609" s="64">
        <v>45261</v>
      </c>
      <c r="O609" s="65">
        <v>45292</v>
      </c>
      <c r="P609" s="63">
        <v>45323</v>
      </c>
      <c r="Q609" s="63">
        <v>45352</v>
      </c>
      <c r="R609" s="63">
        <v>45383</v>
      </c>
      <c r="S609" s="63">
        <v>45413</v>
      </c>
      <c r="T609" s="63">
        <v>45444</v>
      </c>
      <c r="U609" s="63">
        <v>45474</v>
      </c>
      <c r="V609" s="63">
        <v>45505</v>
      </c>
      <c r="W609" s="63">
        <v>45536</v>
      </c>
      <c r="X609" s="63">
        <v>45566</v>
      </c>
      <c r="Y609" s="63">
        <v>45597</v>
      </c>
      <c r="Z609" s="64">
        <v>45627</v>
      </c>
      <c r="AA609" s="62">
        <v>45658</v>
      </c>
      <c r="AB609" s="63">
        <v>45689</v>
      </c>
      <c r="AC609" s="63">
        <v>45717</v>
      </c>
      <c r="AD609" s="63">
        <v>45748</v>
      </c>
      <c r="AE609" s="63">
        <v>45778</v>
      </c>
      <c r="AF609" s="63">
        <v>45809</v>
      </c>
      <c r="AG609" s="63">
        <v>45839</v>
      </c>
      <c r="AH609" s="63">
        <v>45870</v>
      </c>
      <c r="AI609" s="63">
        <v>45901</v>
      </c>
      <c r="AJ609" s="63">
        <v>45931</v>
      </c>
      <c r="AK609" s="63">
        <v>45962</v>
      </c>
      <c r="AL609" s="66">
        <v>45992</v>
      </c>
      <c r="AM609" s="67"/>
    </row>
    <row r="610" spans="1:39" x14ac:dyDescent="0.25">
      <c r="A610" s="254"/>
      <c r="B610" s="214"/>
      <c r="C610" s="214"/>
      <c r="D610" s="50" t="s">
        <v>20</v>
      </c>
      <c r="E610" s="79">
        <f>'VERİ GİRİŞİ'!E36</f>
        <v>0</v>
      </c>
      <c r="F610" s="79">
        <f>'VERİ GİRİŞİ'!F36</f>
        <v>0</v>
      </c>
      <c r="G610" s="79">
        <f>'VERİ GİRİŞİ'!G36</f>
        <v>0</v>
      </c>
      <c r="H610" s="79">
        <f>'VERİ GİRİŞİ'!H36</f>
        <v>0</v>
      </c>
      <c r="I610" s="79">
        <f>'VERİ GİRİŞİ'!I36</f>
        <v>0</v>
      </c>
      <c r="J610" s="79">
        <f>'VERİ GİRİŞİ'!J36</f>
        <v>0</v>
      </c>
      <c r="K610" s="79">
        <f>'VERİ GİRİŞİ'!K36</f>
        <v>0</v>
      </c>
      <c r="L610" s="79">
        <f>'VERİ GİRİŞİ'!L36</f>
        <v>0</v>
      </c>
      <c r="M610" s="79">
        <f>'VERİ GİRİŞİ'!M36</f>
        <v>0</v>
      </c>
      <c r="N610" s="79">
        <f>'VERİ GİRİŞİ'!N36</f>
        <v>0</v>
      </c>
      <c r="O610" s="79">
        <f>'VERİ GİRİŞİ'!O36</f>
        <v>0</v>
      </c>
      <c r="P610" s="79">
        <f>'VERİ GİRİŞİ'!P36</f>
        <v>0</v>
      </c>
      <c r="Q610" s="79">
        <f>'VERİ GİRİŞİ'!Q36</f>
        <v>0</v>
      </c>
      <c r="R610" s="79">
        <f>'VERİ GİRİŞİ'!R36</f>
        <v>0</v>
      </c>
      <c r="S610" s="79">
        <f>'VERİ GİRİŞİ'!S36</f>
        <v>0</v>
      </c>
      <c r="T610" s="79">
        <f>'VERİ GİRİŞİ'!T36</f>
        <v>0</v>
      </c>
      <c r="U610" s="79">
        <f>'VERİ GİRİŞİ'!U36</f>
        <v>0</v>
      </c>
      <c r="V610" s="79">
        <f>'VERİ GİRİŞİ'!V36</f>
        <v>0</v>
      </c>
      <c r="W610" s="79">
        <f>'VERİ GİRİŞİ'!W36</f>
        <v>0</v>
      </c>
      <c r="X610" s="79">
        <f>'VERİ GİRİŞİ'!X36</f>
        <v>0</v>
      </c>
      <c r="Y610" s="79">
        <f>'VERİ GİRİŞİ'!Y36</f>
        <v>0</v>
      </c>
      <c r="Z610" s="79">
        <f>'VERİ GİRİŞİ'!Z36</f>
        <v>0</v>
      </c>
      <c r="AA610" s="79">
        <f>'VERİ GİRİŞİ'!AA36</f>
        <v>0</v>
      </c>
      <c r="AB610" s="79">
        <f>'VERİ GİRİŞİ'!AB36</f>
        <v>0</v>
      </c>
      <c r="AC610" s="79">
        <f>'VERİ GİRİŞİ'!AC36</f>
        <v>0</v>
      </c>
      <c r="AD610" s="79">
        <f>'VERİ GİRİŞİ'!AD36</f>
        <v>0</v>
      </c>
      <c r="AE610" s="79">
        <f>'VERİ GİRİŞİ'!AE36</f>
        <v>0</v>
      </c>
      <c r="AF610" s="79">
        <f>'VERİ GİRİŞİ'!AF36</f>
        <v>0</v>
      </c>
      <c r="AG610" s="79">
        <f>'VERİ GİRİŞİ'!AG36</f>
        <v>0</v>
      </c>
      <c r="AH610" s="79">
        <f>'VERİ GİRİŞİ'!AH36</f>
        <v>0</v>
      </c>
      <c r="AI610" s="79">
        <f>'VERİ GİRİŞİ'!AI36</f>
        <v>0</v>
      </c>
      <c r="AJ610" s="79">
        <f>'VERİ GİRİŞİ'!AJ36</f>
        <v>0</v>
      </c>
      <c r="AK610" s="79">
        <f>'VERİ GİRİŞİ'!AK36</f>
        <v>0</v>
      </c>
      <c r="AL610" s="79">
        <f>'VERİ GİRİŞİ'!AL36</f>
        <v>0</v>
      </c>
      <c r="AM610" s="52"/>
    </row>
    <row r="611" spans="1:39" ht="15" customHeight="1" x14ac:dyDescent="0.25">
      <c r="A611" s="254"/>
      <c r="B611" s="214"/>
      <c r="C611" s="214"/>
      <c r="D611" s="53" t="s">
        <v>8</v>
      </c>
      <c r="E611" s="35">
        <f>SUMIFS(Katsayilar!$C$2:$C$50,Katsayilar!$A$2:$A$50,"&lt;="&amp;DATE(YEAR(E609),MONTH(E609),1),Katsayilar!$B$2:$B$50,"&gt;="&amp;DATE(YEAR(E609),MONTH(E609),1))</f>
        <v>0.43368400000000001</v>
      </c>
      <c r="F611" s="36">
        <f>SUMIFS(Katsayilar!$C$2:$C$50,Katsayilar!$A$2:$A$50,"&lt;="&amp;DATE(YEAR(F609),MONTH(F609),1),Katsayilar!$B$2:$B$50,"&gt;="&amp;DATE(YEAR(F609),MONTH(F609),1))</f>
        <v>0.43368400000000001</v>
      </c>
      <c r="G611" s="36">
        <f>SUMIFS(Katsayilar!$C$2:$C$50,Katsayilar!$A$2:$A$50,"&lt;="&amp;DATE(YEAR(G609),MONTH(G609),1),Katsayilar!$B$2:$B$50,"&gt;="&amp;DATE(YEAR(G609),MONTH(G609),1))</f>
        <v>0.43368400000000001</v>
      </c>
      <c r="H611" s="36">
        <f>SUMIFS(Katsayilar!$C$2:$C$50,Katsayilar!$A$2:$A$50,"&lt;="&amp;DATE(YEAR(H609),MONTH(H609),1),Katsayilar!$B$2:$B$50,"&gt;="&amp;DATE(YEAR(H609),MONTH(H609),1))</f>
        <v>0.43368400000000001</v>
      </c>
      <c r="I611" s="36">
        <f>SUMIFS(Katsayilar!$C$2:$C$50,Katsayilar!$A$2:$A$50,"&lt;="&amp;DATE(YEAR(I609),MONTH(I609),1),Katsayilar!$B$2:$B$50,"&gt;="&amp;DATE(YEAR(I609),MONTH(I609),1))</f>
        <v>0.50979600000000003</v>
      </c>
      <c r="J611" s="36">
        <f>SUMIFS(Katsayilar!$C$2:$C$50,Katsayilar!$A$2:$A$50,"&lt;="&amp;DATE(YEAR(J609),MONTH(J609),1),Katsayilar!$B$2:$B$50,"&gt;="&amp;DATE(YEAR(J609),MONTH(J609),1))</f>
        <v>0.50979600000000003</v>
      </c>
      <c r="K611" s="36">
        <f>SUMIFS(Katsayilar!$C$2:$C$50,Katsayilar!$A$2:$A$50,"&lt;="&amp;DATE(YEAR(K609),MONTH(K609),1),Katsayilar!$B$2:$B$50,"&gt;="&amp;DATE(YEAR(K609),MONTH(K609),1))</f>
        <v>0.50979600000000003</v>
      </c>
      <c r="L611" s="36">
        <f>SUMIFS(Katsayilar!$C$2:$C$50,Katsayilar!$A$2:$A$50,"&lt;="&amp;DATE(YEAR(L609),MONTH(L609),1),Katsayilar!$B$2:$B$50,"&gt;="&amp;DATE(YEAR(L609),MONTH(L609),1))</f>
        <v>0.50979600000000003</v>
      </c>
      <c r="M611" s="36">
        <f>SUMIFS(Katsayilar!$C$2:$C$50,Katsayilar!$A$2:$A$50,"&lt;="&amp;DATE(YEAR(M609),MONTH(M609),1),Katsayilar!$B$2:$B$50,"&gt;="&amp;DATE(YEAR(M609),MONTH(M609),1))</f>
        <v>0.50979600000000003</v>
      </c>
      <c r="N611" s="37">
        <f>SUMIFS(Katsayilar!$C$2:$C$50,Katsayilar!$A$2:$A$50,"&lt;="&amp;DATE(YEAR(N609),MONTH(N609),1),Katsayilar!$B$2:$B$50,"&gt;="&amp;DATE(YEAR(N609),MONTH(N609),1))</f>
        <v>0.50979600000000003</v>
      </c>
      <c r="O611" s="36">
        <f>SUMIFS(Katsayilar!$C$2:$C$50,Katsayilar!$A$2:$A$50,"&lt;="&amp;DATE(YEAR(O609),MONTH(O609),1),Katsayilar!$B$2:$B$50,"&gt;="&amp;DATE(YEAR(O609),MONTH(O609),1))</f>
        <v>0.76087099999999996</v>
      </c>
      <c r="P611" s="36">
        <f>SUMIFS(Katsayilar!$C$2:$C$50,Katsayilar!$A$2:$A$50,"&lt;="&amp;DATE(YEAR(P609),MONTH(P609),1),Katsayilar!$B$2:$B$50,"&gt;="&amp;DATE(YEAR(P609),MONTH(P609),1))</f>
        <v>0.76087099999999996</v>
      </c>
      <c r="Q611" s="36">
        <f>SUMIFS(Katsayilar!$C$2:$C$50,Katsayilar!$A$2:$A$50,"&lt;="&amp;DATE(YEAR(Q609),MONTH(Q609),1),Katsayilar!$B$2:$B$50,"&gt;="&amp;DATE(YEAR(Q609),MONTH(Q609),1))</f>
        <v>0.76087099999999996</v>
      </c>
      <c r="R611" s="36">
        <f>SUMIFS(Katsayilar!$C$2:$C$50,Katsayilar!$A$2:$A$50,"&lt;="&amp;DATE(YEAR(R609),MONTH(R609),1),Katsayilar!$B$2:$B$50,"&gt;="&amp;DATE(YEAR(R609),MONTH(R609),1))</f>
        <v>0.76087099999999996</v>
      </c>
      <c r="S611" s="36">
        <f>SUMIFS(Katsayilar!$C$2:$C$50,Katsayilar!$A$2:$A$50,"&lt;="&amp;DATE(YEAR(S609),MONTH(S609),1),Katsayilar!$B$2:$B$50,"&gt;="&amp;DATE(YEAR(S609),MONTH(S609),1))</f>
        <v>0.76087099999999996</v>
      </c>
      <c r="T611" s="36">
        <f>SUMIFS(Katsayilar!$C$2:$C$50,Katsayilar!$A$2:$A$50,"&lt;="&amp;DATE(YEAR(T609),MONTH(T609),1),Katsayilar!$B$2:$B$50,"&gt;="&amp;DATE(YEAR(T609),MONTH(T609),1))</f>
        <v>0.76087099999999996</v>
      </c>
      <c r="U611" s="36">
        <f>SUMIFS(Katsayilar!$C$2:$C$50,Katsayilar!$A$2:$A$50,"&lt;="&amp;DATE(YEAR(U609),MONTH(U609),1),Katsayilar!$B$2:$B$50,"&gt;="&amp;DATE(YEAR(U609),MONTH(U609),1))</f>
        <v>0.90779600000000005</v>
      </c>
      <c r="V611" s="36">
        <f>SUMIFS(Katsayilar!$C$2:$C$50,Katsayilar!$A$2:$A$50,"&lt;="&amp;DATE(YEAR(V609),MONTH(V609),1),Katsayilar!$B$2:$B$50,"&gt;="&amp;DATE(YEAR(V609),MONTH(V609),1))</f>
        <v>0.90779600000000005</v>
      </c>
      <c r="W611" s="36">
        <f>SUMIFS(Katsayilar!$C$2:$C$50,Katsayilar!$A$2:$A$50,"&lt;="&amp;DATE(YEAR(W609),MONTH(W609),1),Katsayilar!$B$2:$B$50,"&gt;="&amp;DATE(YEAR(W609),MONTH(W609),1))</f>
        <v>0.90779600000000005</v>
      </c>
      <c r="X611" s="36">
        <f>SUMIFS(Katsayilar!$C$2:$C$50,Katsayilar!$A$2:$A$50,"&lt;="&amp;DATE(YEAR(X609),MONTH(X609),1),Katsayilar!$B$2:$B$50,"&gt;="&amp;DATE(YEAR(X609),MONTH(X609),1))</f>
        <v>0.90779600000000005</v>
      </c>
      <c r="Y611" s="36">
        <f>SUMIFS(Katsayilar!$C$2:$C$50,Katsayilar!$A$2:$A$50,"&lt;="&amp;DATE(YEAR(Y609),MONTH(Y609),1),Katsayilar!$B$2:$B$50,"&gt;="&amp;DATE(YEAR(Y609),MONTH(Y609),1))</f>
        <v>0.90779600000000005</v>
      </c>
      <c r="Z611" s="37">
        <f>SUMIFS(Katsayilar!$C$2:$C$50,Katsayilar!$A$2:$A$50,"&lt;="&amp;DATE(YEAR(Z609),MONTH(Z609),1),Katsayilar!$B$2:$B$50,"&gt;="&amp;DATE(YEAR(Z609),MONTH(Z609),1))</f>
        <v>0.90779600000000005</v>
      </c>
      <c r="AA611" s="35">
        <f>SUMIFS(Katsayilar!$C$2:$C$50,Katsayilar!$A$2:$A$50,"&lt;="&amp;DATE(YEAR(AA609),MONTH(AA609),1),Katsayilar!$B$2:$B$50,"&gt;="&amp;DATE(YEAR(AA609),MONTH(AA609),1))</f>
        <v>1.012556</v>
      </c>
      <c r="AB611" s="36">
        <f>SUMIFS(Katsayilar!$C$2:$C$50,Katsayilar!$A$2:$A$50,"&lt;="&amp;DATE(YEAR(AB609),MONTH(AB609),1),Katsayilar!$B$2:$B$50,"&gt;="&amp;DATE(YEAR(AB609),MONTH(AB609),1))</f>
        <v>1.012556</v>
      </c>
      <c r="AC611" s="36">
        <f>SUMIFS(Katsayilar!$C$2:$C$50,Katsayilar!$A$2:$A$50,"&lt;="&amp;DATE(YEAR(AC609),MONTH(AC609),1),Katsayilar!$B$2:$B$50,"&gt;="&amp;DATE(YEAR(AC609),MONTH(AC609),1))</f>
        <v>1.012556</v>
      </c>
      <c r="AD611" s="36">
        <f>SUMIFS(Katsayilar!$C$2:$C$50,Katsayilar!$A$2:$A$50,"&lt;="&amp;DATE(YEAR(AD609),MONTH(AD609),1),Katsayilar!$B$2:$B$50,"&gt;="&amp;DATE(YEAR(AD609),MONTH(AD609),1))</f>
        <v>1.012556</v>
      </c>
      <c r="AE611" s="36">
        <f>SUMIFS(Katsayilar!$C$2:$C$50,Katsayilar!$A$2:$A$50,"&lt;="&amp;DATE(YEAR(AE609),MONTH(AE609),1),Katsayilar!$B$2:$B$50,"&gt;="&amp;DATE(YEAR(AE609),MONTH(AE609),1))</f>
        <v>1.012556</v>
      </c>
      <c r="AF611" s="36">
        <f>SUMIFS(Katsayilar!$C$2:$C$50,Katsayilar!$A$2:$A$50,"&lt;="&amp;DATE(YEAR(AF609),MONTH(AF609),1),Katsayilar!$B$2:$B$50,"&gt;="&amp;DATE(YEAR(AF609),MONTH(AF609),1))</f>
        <v>1.012556</v>
      </c>
      <c r="AG611" s="36">
        <f>SUMIFS(Katsayilar!$C$2:$C$50,Katsayilar!$A$2:$A$50,"&lt;="&amp;DATE(YEAR(AG609),MONTH(AG609),1),Katsayilar!$B$2:$B$50,"&gt;="&amp;DATE(YEAR(AG609),MONTH(AG609),1))</f>
        <v>1.1702109999999999</v>
      </c>
      <c r="AH611" s="36">
        <f>SUMIFS(Katsayilar!$C$2:$C$50,Katsayilar!$A$2:$A$50,"&lt;="&amp;DATE(YEAR(AH609),MONTH(AH609),1),Katsayilar!$B$2:$B$50,"&gt;="&amp;DATE(YEAR(AH609),MONTH(AH609),1))</f>
        <v>1.1702109999999999</v>
      </c>
      <c r="AI611" s="36">
        <f>SUMIFS(Katsayilar!$C$2:$C$50,Katsayilar!$A$2:$A$50,"&lt;="&amp;DATE(YEAR(AI609),MONTH(AI609),1),Katsayilar!$B$2:$B$50,"&gt;="&amp;DATE(YEAR(AI609),MONTH(AI609),1))</f>
        <v>1.1702109999999999</v>
      </c>
      <c r="AJ611" s="36">
        <f>SUMIFS(Katsayilar!$C$2:$C$50,Katsayilar!$A$2:$A$50,"&lt;="&amp;DATE(YEAR(AJ609),MONTH(AJ609),1),Katsayilar!$B$2:$B$50,"&gt;="&amp;DATE(YEAR(AJ609),MONTH(AJ609),1))</f>
        <v>1.1702109999999999</v>
      </c>
      <c r="AK611" s="36">
        <f>SUMIFS(Katsayilar!$C$2:$C$50,Katsayilar!$A$2:$A$50,"&lt;="&amp;DATE(YEAR(AK609),MONTH(AK609),1),Katsayilar!$B$2:$B$50,"&gt;="&amp;DATE(YEAR(AK609),MONTH(AK609),1))</f>
        <v>1.1702109999999999</v>
      </c>
      <c r="AL611" s="36">
        <f>SUMIFS(Katsayilar!$C$2:$C$50,Katsayilar!$A$2:$A$50,"&lt;="&amp;DATE(YEAR(AL609),MONTH(AL609),1),Katsayilar!$B$2:$B$50,"&gt;="&amp;DATE(YEAR(AL609),MONTH(AL609),1))</f>
        <v>1.1702109999999999</v>
      </c>
      <c r="AM611" s="51"/>
    </row>
    <row r="612" spans="1:39" ht="15" customHeight="1" x14ac:dyDescent="0.25">
      <c r="A612" s="254"/>
      <c r="B612" s="214"/>
      <c r="C612" s="214"/>
      <c r="D612" s="53" t="s">
        <v>17</v>
      </c>
      <c r="E612" s="38">
        <f t="shared" ref="E612:AL612" si="1218">IF(OR(E611="",E610=""),"",200*E611*E610)</f>
        <v>0</v>
      </c>
      <c r="F612" s="39">
        <f t="shared" si="1218"/>
        <v>0</v>
      </c>
      <c r="G612" s="39">
        <f t="shared" si="1218"/>
        <v>0</v>
      </c>
      <c r="H612" s="39">
        <f t="shared" si="1218"/>
        <v>0</v>
      </c>
      <c r="I612" s="39">
        <f t="shared" si="1218"/>
        <v>0</v>
      </c>
      <c r="J612" s="39">
        <f t="shared" si="1218"/>
        <v>0</v>
      </c>
      <c r="K612" s="39">
        <f t="shared" si="1218"/>
        <v>0</v>
      </c>
      <c r="L612" s="39">
        <f t="shared" si="1218"/>
        <v>0</v>
      </c>
      <c r="M612" s="39">
        <f t="shared" si="1218"/>
        <v>0</v>
      </c>
      <c r="N612" s="40">
        <f t="shared" si="1218"/>
        <v>0</v>
      </c>
      <c r="O612" s="39">
        <f t="shared" si="1218"/>
        <v>0</v>
      </c>
      <c r="P612" s="39">
        <f t="shared" si="1218"/>
        <v>0</v>
      </c>
      <c r="Q612" s="39">
        <f t="shared" si="1218"/>
        <v>0</v>
      </c>
      <c r="R612" s="39">
        <f t="shared" si="1218"/>
        <v>0</v>
      </c>
      <c r="S612" s="39">
        <f t="shared" si="1218"/>
        <v>0</v>
      </c>
      <c r="T612" s="39">
        <f t="shared" si="1218"/>
        <v>0</v>
      </c>
      <c r="U612" s="39">
        <f t="shared" si="1218"/>
        <v>0</v>
      </c>
      <c r="V612" s="39">
        <f t="shared" si="1218"/>
        <v>0</v>
      </c>
      <c r="W612" s="39">
        <f t="shared" si="1218"/>
        <v>0</v>
      </c>
      <c r="X612" s="39">
        <f t="shared" si="1218"/>
        <v>0</v>
      </c>
      <c r="Y612" s="39">
        <f t="shared" si="1218"/>
        <v>0</v>
      </c>
      <c r="Z612" s="40">
        <f t="shared" si="1218"/>
        <v>0</v>
      </c>
      <c r="AA612" s="38">
        <f t="shared" si="1218"/>
        <v>0</v>
      </c>
      <c r="AB612" s="39">
        <f t="shared" si="1218"/>
        <v>0</v>
      </c>
      <c r="AC612" s="39">
        <f t="shared" si="1218"/>
        <v>0</v>
      </c>
      <c r="AD612" s="39">
        <f t="shared" si="1218"/>
        <v>0</v>
      </c>
      <c r="AE612" s="39">
        <f t="shared" si="1218"/>
        <v>0</v>
      </c>
      <c r="AF612" s="39">
        <f t="shared" si="1218"/>
        <v>0</v>
      </c>
      <c r="AG612" s="39">
        <f t="shared" si="1218"/>
        <v>0</v>
      </c>
      <c r="AH612" s="39">
        <f t="shared" si="1218"/>
        <v>0</v>
      </c>
      <c r="AI612" s="39">
        <f t="shared" si="1218"/>
        <v>0</v>
      </c>
      <c r="AJ612" s="39">
        <f t="shared" si="1218"/>
        <v>0</v>
      </c>
      <c r="AK612" s="39">
        <f t="shared" si="1218"/>
        <v>0</v>
      </c>
      <c r="AL612" s="39">
        <f t="shared" si="1218"/>
        <v>0</v>
      </c>
      <c r="AM612" s="51"/>
    </row>
    <row r="613" spans="1:39" ht="15" customHeight="1" x14ac:dyDescent="0.25">
      <c r="A613" s="254"/>
      <c r="B613" s="214"/>
      <c r="C613" s="214"/>
      <c r="D613" s="53" t="s">
        <v>51</v>
      </c>
      <c r="E613" s="38">
        <f>IF(E612="","",E612*Ayarlar!$B$4)</f>
        <v>0</v>
      </c>
      <c r="F613" s="39">
        <f>IF(F612="","",F612*Ayarlar!$B$4)</f>
        <v>0</v>
      </c>
      <c r="G613" s="39">
        <f>IF(G612="","",G612*Ayarlar!$B$4)</f>
        <v>0</v>
      </c>
      <c r="H613" s="39">
        <f>IF(H612="","",H612*Ayarlar!$B$4)</f>
        <v>0</v>
      </c>
      <c r="I613" s="39">
        <f>IF(I612="","",I612*Ayarlar!$B$4)</f>
        <v>0</v>
      </c>
      <c r="J613" s="39">
        <f>IF(J612="","",J612*Ayarlar!$B$4)</f>
        <v>0</v>
      </c>
      <c r="K613" s="39">
        <f>IF(K612="","",K612*Ayarlar!$B$4)</f>
        <v>0</v>
      </c>
      <c r="L613" s="39">
        <f>IF(L612="","",L612*Ayarlar!$B$4)</f>
        <v>0</v>
      </c>
      <c r="M613" s="39">
        <f>IF(M612="","",M612*Ayarlar!$B$4)</f>
        <v>0</v>
      </c>
      <c r="N613" s="40">
        <f>IF(N612="","",N612*Ayarlar!$B$4)</f>
        <v>0</v>
      </c>
      <c r="O613" s="39">
        <f>IF(O612="","",O612*Ayarlar!$B$4)</f>
        <v>0</v>
      </c>
      <c r="P613" s="39">
        <f>IF(P612="","",P612*Ayarlar!$B$4)</f>
        <v>0</v>
      </c>
      <c r="Q613" s="39">
        <f>IF(Q612="","",Q612*Ayarlar!$B$4)</f>
        <v>0</v>
      </c>
      <c r="R613" s="39">
        <f>IF(R612="","",R612*Ayarlar!$B$4)</f>
        <v>0</v>
      </c>
      <c r="S613" s="39">
        <f>IF(S612="","",S612*Ayarlar!$B$4)</f>
        <v>0</v>
      </c>
      <c r="T613" s="39">
        <f>IF(T612="","",T612*Ayarlar!$B$4)</f>
        <v>0</v>
      </c>
      <c r="U613" s="39">
        <f>IF(U612="","",U612*Ayarlar!$B$4)</f>
        <v>0</v>
      </c>
      <c r="V613" s="39">
        <f>IF(V612="","",V612*Ayarlar!$B$4)</f>
        <v>0</v>
      </c>
      <c r="W613" s="39">
        <f>IF(W612="","",W612*Ayarlar!$B$4)</f>
        <v>0</v>
      </c>
      <c r="X613" s="39">
        <f>IF(X612="","",X612*Ayarlar!$B$4)</f>
        <v>0</v>
      </c>
      <c r="Y613" s="39">
        <f>IF(Y612="","",Y612*Ayarlar!$B$4)</f>
        <v>0</v>
      </c>
      <c r="Z613" s="40">
        <f>IF(Z612="","",Z612*Ayarlar!$B$4)</f>
        <v>0</v>
      </c>
      <c r="AA613" s="38">
        <f>IF(AA612="","",AA612*Ayarlar!$B$4)</f>
        <v>0</v>
      </c>
      <c r="AB613" s="39">
        <f>IF(AB612="","",AB612*Ayarlar!$B$4)</f>
        <v>0</v>
      </c>
      <c r="AC613" s="39">
        <f>IF(AC612="","",AC612*Ayarlar!$B$4)</f>
        <v>0</v>
      </c>
      <c r="AD613" s="39">
        <f>IF(AD612="","",AD612*Ayarlar!$B$4)</f>
        <v>0</v>
      </c>
      <c r="AE613" s="39">
        <f>IF(AE612="","",AE612*Ayarlar!$B$4)</f>
        <v>0</v>
      </c>
      <c r="AF613" s="39">
        <f>IF(AF612="","",AF612*Ayarlar!$B$4)</f>
        <v>0</v>
      </c>
      <c r="AG613" s="39">
        <f>IF(AG612="","",AG612*Ayarlar!$B$4)</f>
        <v>0</v>
      </c>
      <c r="AH613" s="39">
        <f>IF(AH612="","",AH612*Ayarlar!$B$4)</f>
        <v>0</v>
      </c>
      <c r="AI613" s="39">
        <f>IF(AI612="","",AI612*Ayarlar!$B$4)</f>
        <v>0</v>
      </c>
      <c r="AJ613" s="39">
        <f>IF(AJ612="","",AJ612*Ayarlar!$B$4)</f>
        <v>0</v>
      </c>
      <c r="AK613" s="39">
        <f>IF(AK612="","",AK612*Ayarlar!$B$4)</f>
        <v>0</v>
      </c>
      <c r="AL613" s="39">
        <f>IF(AL612="","",AL612*Ayarlar!$B$4)</f>
        <v>0</v>
      </c>
      <c r="AM613" s="51"/>
    </row>
    <row r="614" spans="1:39" ht="15" customHeight="1" x14ac:dyDescent="0.25">
      <c r="A614" s="254"/>
      <c r="B614" s="214"/>
      <c r="C614" s="214"/>
      <c r="D614" s="53" t="s">
        <v>18</v>
      </c>
      <c r="E614" s="38">
        <f>IF(E612="","",E612*Ayarlar!$B$2)</f>
        <v>0</v>
      </c>
      <c r="F614" s="39">
        <f>IF(F612="","",F612*Ayarlar!$B$2)</f>
        <v>0</v>
      </c>
      <c r="G614" s="39">
        <f>IF(G612="","",G612*Ayarlar!$B$2)</f>
        <v>0</v>
      </c>
      <c r="H614" s="39">
        <f>IF(H612="","",H612*Ayarlar!$B$2)</f>
        <v>0</v>
      </c>
      <c r="I614" s="39">
        <f>IF(I612="","",I612*Ayarlar!$B$2)</f>
        <v>0</v>
      </c>
      <c r="J614" s="39">
        <f>IF(J612="","",J612*Ayarlar!$B$2)</f>
        <v>0</v>
      </c>
      <c r="K614" s="39">
        <f>IF(K612="","",K612*Ayarlar!$B$2)</f>
        <v>0</v>
      </c>
      <c r="L614" s="39">
        <f>IF(L612="","",L612*Ayarlar!$B$2)</f>
        <v>0</v>
      </c>
      <c r="M614" s="39">
        <f>IF(M612="","",M612*Ayarlar!$B$2)</f>
        <v>0</v>
      </c>
      <c r="N614" s="40">
        <f>IF(N612="","",N612*Ayarlar!$B$2)</f>
        <v>0</v>
      </c>
      <c r="O614" s="39">
        <f>IF(O612="","",O612*Ayarlar!$B$2)</f>
        <v>0</v>
      </c>
      <c r="P614" s="39">
        <f>IF(P612="","",P612*Ayarlar!$B$2)</f>
        <v>0</v>
      </c>
      <c r="Q614" s="39">
        <f>IF(Q612="","",Q612*Ayarlar!$B$2)</f>
        <v>0</v>
      </c>
      <c r="R614" s="39">
        <f>IF(R612="","",R612*Ayarlar!$B$2)</f>
        <v>0</v>
      </c>
      <c r="S614" s="39">
        <f>IF(S612="","",S612*Ayarlar!$B$2)</f>
        <v>0</v>
      </c>
      <c r="T614" s="39">
        <f>IF(T612="","",T612*Ayarlar!$B$2)</f>
        <v>0</v>
      </c>
      <c r="U614" s="39">
        <f>IF(U612="","",U612*Ayarlar!$B$2)</f>
        <v>0</v>
      </c>
      <c r="V614" s="39">
        <f>IF(V612="","",V612*Ayarlar!$B$2)</f>
        <v>0</v>
      </c>
      <c r="W614" s="39">
        <f>IF(W612="","",W612*Ayarlar!$B$2)</f>
        <v>0</v>
      </c>
      <c r="X614" s="39">
        <f>IF(X612="","",X612*Ayarlar!$B$2)</f>
        <v>0</v>
      </c>
      <c r="Y614" s="39">
        <f>IF(Y612="","",Y612*Ayarlar!$B$2)</f>
        <v>0</v>
      </c>
      <c r="Z614" s="40">
        <f>IF(Z612="","",Z612*Ayarlar!$B$2)</f>
        <v>0</v>
      </c>
      <c r="AA614" s="38">
        <f>IF(AA612="","",AA612*Ayarlar!$B$2)</f>
        <v>0</v>
      </c>
      <c r="AB614" s="39">
        <f>IF(AB612="","",AB612*Ayarlar!$B$2)</f>
        <v>0</v>
      </c>
      <c r="AC614" s="39">
        <f>IF(AC612="","",AC612*Ayarlar!$B$2)</f>
        <v>0</v>
      </c>
      <c r="AD614" s="39">
        <f>IF(AD612="","",AD612*Ayarlar!$B$2)</f>
        <v>0</v>
      </c>
      <c r="AE614" s="39">
        <f>IF(AE612="","",AE612*Ayarlar!$B$2)</f>
        <v>0</v>
      </c>
      <c r="AF614" s="39">
        <f>IF(AF612="","",AF612*Ayarlar!$B$2)</f>
        <v>0</v>
      </c>
      <c r="AG614" s="39">
        <f>IF(AG612="","",AG612*Ayarlar!$B$2)</f>
        <v>0</v>
      </c>
      <c r="AH614" s="39">
        <f>IF(AH612="","",AH612*Ayarlar!$B$2)</f>
        <v>0</v>
      </c>
      <c r="AI614" s="39">
        <f>IF(AI612="","",AI612*Ayarlar!$B$2)</f>
        <v>0</v>
      </c>
      <c r="AJ614" s="39">
        <f>IF(AJ612="","",AJ612*Ayarlar!$B$2)</f>
        <v>0</v>
      </c>
      <c r="AK614" s="39">
        <f>IF(AK612="","",AK612*Ayarlar!$B$2)</f>
        <v>0</v>
      </c>
      <c r="AL614" s="39">
        <f>IF(AL612="","",AL612*Ayarlar!$B$2)</f>
        <v>0</v>
      </c>
      <c r="AM614" s="51"/>
    </row>
    <row r="615" spans="1:39" ht="15" customHeight="1" x14ac:dyDescent="0.25">
      <c r="A615" s="254"/>
      <c r="B615" s="214"/>
      <c r="C615" s="214"/>
      <c r="D615" s="53" t="s">
        <v>9</v>
      </c>
      <c r="E615" s="38" t="str">
        <f>IF(D602="4/B",IFERROR(E612*Ayarlar!$B$3,""),"")</f>
        <v/>
      </c>
      <c r="F615" s="39" t="str">
        <f>IF(E602="4/B",IFERROR(F612*Ayarlar!$B$3,""),"")</f>
        <v/>
      </c>
      <c r="G615" s="39" t="str">
        <f>IF(F602="4/B",IFERROR(G612*Ayarlar!$B$3,""),"")</f>
        <v/>
      </c>
      <c r="H615" s="39" t="str">
        <f>IF(G602="4/B",IFERROR(H612*Ayarlar!$B$3,""),"")</f>
        <v/>
      </c>
      <c r="I615" s="39" t="str">
        <f>IF(H602="4/B",IFERROR(I612*Ayarlar!$B$3,""),"")</f>
        <v/>
      </c>
      <c r="J615" s="39" t="str">
        <f>IF(I602="4/B",IFERROR(J612*Ayarlar!$B$3,""),"")</f>
        <v/>
      </c>
      <c r="K615" s="39" t="str">
        <f>IF(J602="4/B",IFERROR(K612*Ayarlar!$B$3,""),"")</f>
        <v/>
      </c>
      <c r="L615" s="39" t="str">
        <f>IF(K602="4/B",IFERROR(L612*Ayarlar!$B$3,""),"")</f>
        <v/>
      </c>
      <c r="M615" s="39" t="str">
        <f>IF(L602="4/B",IFERROR(M612*Ayarlar!$B$3,""),"")</f>
        <v/>
      </c>
      <c r="N615" s="40" t="str">
        <f>IF(M602="4/B",IFERROR(N612*Ayarlar!$B$3,""),"")</f>
        <v/>
      </c>
      <c r="O615" s="39" t="str">
        <f>IF(N602="4/B",IFERROR(O612*Ayarlar!$B$3,""),"")</f>
        <v/>
      </c>
      <c r="P615" s="39" t="str">
        <f>IF(O602="4/B",IFERROR(P612*Ayarlar!$B$3,""),"")</f>
        <v/>
      </c>
      <c r="Q615" s="39" t="str">
        <f>IF(P602="4/B",IFERROR(Q612*Ayarlar!$B$3,""),"")</f>
        <v/>
      </c>
      <c r="R615" s="39" t="str">
        <f>IF(Q602="4/B",IFERROR(R612*Ayarlar!$B$3,""),"")</f>
        <v/>
      </c>
      <c r="S615" s="39" t="str">
        <f>IF(R602="4/B",IFERROR(S612*Ayarlar!$B$3,""),"")</f>
        <v/>
      </c>
      <c r="T615" s="39" t="str">
        <f>IF(S602="4/B",IFERROR(T612*Ayarlar!$B$3,""),"")</f>
        <v/>
      </c>
      <c r="U615" s="39" t="str">
        <f>IF(T602="4/B",IFERROR(U612*Ayarlar!$B$3,""),"")</f>
        <v/>
      </c>
      <c r="V615" s="39" t="str">
        <f>IF(U602="4/B",IFERROR(V612*Ayarlar!$B$3,""),"")</f>
        <v/>
      </c>
      <c r="W615" s="39" t="str">
        <f>IF(V602="4/B",IFERROR(W612*Ayarlar!$B$3,""),"")</f>
        <v/>
      </c>
      <c r="X615" s="39" t="str">
        <f>IF(W602="4/B",IFERROR(X612*Ayarlar!$B$3,""),"")</f>
        <v/>
      </c>
      <c r="Y615" s="39" t="str">
        <f>IF(X602="4/B",IFERROR(Y612*Ayarlar!$B$3,""),"")</f>
        <v/>
      </c>
      <c r="Z615" s="39" t="str">
        <f>IF(Y602="4/B",IFERROR(Z612*Ayarlar!$B$3,""),"")</f>
        <v/>
      </c>
      <c r="AA615" s="39" t="str">
        <f>IF(Z602="4/B",IFERROR(AA612*Ayarlar!$B$3,""),"")</f>
        <v/>
      </c>
      <c r="AB615" s="39" t="str">
        <f>IF(AA602="4/B",IFERROR(AB612*Ayarlar!$B$3,""),"")</f>
        <v/>
      </c>
      <c r="AC615" s="39" t="str">
        <f>IF(AB602="4/B",IFERROR(AC612*Ayarlar!$B$3,""),"")</f>
        <v/>
      </c>
      <c r="AD615" s="39" t="str">
        <f>IF(AC602="4/B",IFERROR(AD612*Ayarlar!$B$3,""),"")</f>
        <v/>
      </c>
      <c r="AE615" s="39" t="str">
        <f>IF(AD602="4/B",IFERROR(AE612*Ayarlar!$B$3,""),"")</f>
        <v/>
      </c>
      <c r="AF615" s="39" t="str">
        <f>IF(AE602="4/B",IFERROR(AF612*Ayarlar!$B$3,""),"")</f>
        <v/>
      </c>
      <c r="AG615" s="39" t="str">
        <f>IF(AF602="4/B",IFERROR(AG612*Ayarlar!$B$3,""),"")</f>
        <v/>
      </c>
      <c r="AH615" s="39" t="str">
        <f>IF(AG602="4/B",IFERROR(AH612*Ayarlar!$B$3,""),"")</f>
        <v/>
      </c>
      <c r="AI615" s="39" t="str">
        <f>IF(AH602="4/B",IFERROR(AI612*Ayarlar!$B$3,""),"")</f>
        <v/>
      </c>
      <c r="AJ615" s="39" t="str">
        <f>IF(AI602="4/B",IFERROR(AJ612*Ayarlar!$B$3,""),"")</f>
        <v/>
      </c>
      <c r="AK615" s="39" t="str">
        <f>IF(AJ602="4/B",IFERROR(AK612*Ayarlar!$B$3,""),"")</f>
        <v/>
      </c>
      <c r="AL615" s="39" t="str">
        <f>IF(AK602="4/B",IFERROR(AL612*Ayarlar!$B$3,""),"")</f>
        <v/>
      </c>
      <c r="AM615" s="51"/>
    </row>
    <row r="616" spans="1:39" ht="15" customHeight="1" x14ac:dyDescent="0.25">
      <c r="A616" s="254"/>
      <c r="B616" s="214"/>
      <c r="C616" s="214"/>
      <c r="D616" s="53" t="s">
        <v>19</v>
      </c>
      <c r="E616" s="38">
        <f t="shared" ref="E616:AL616" si="1219">IF(E612="","",E612-E613-E614)</f>
        <v>0</v>
      </c>
      <c r="F616" s="39">
        <f t="shared" si="1219"/>
        <v>0</v>
      </c>
      <c r="G616" s="39">
        <f t="shared" si="1219"/>
        <v>0</v>
      </c>
      <c r="H616" s="39">
        <f t="shared" si="1219"/>
        <v>0</v>
      </c>
      <c r="I616" s="39">
        <f t="shared" si="1219"/>
        <v>0</v>
      </c>
      <c r="J616" s="39">
        <f t="shared" si="1219"/>
        <v>0</v>
      </c>
      <c r="K616" s="39">
        <f t="shared" si="1219"/>
        <v>0</v>
      </c>
      <c r="L616" s="39">
        <f t="shared" si="1219"/>
        <v>0</v>
      </c>
      <c r="M616" s="39">
        <f t="shared" si="1219"/>
        <v>0</v>
      </c>
      <c r="N616" s="40">
        <f t="shared" si="1219"/>
        <v>0</v>
      </c>
      <c r="O616" s="39">
        <f t="shared" si="1219"/>
        <v>0</v>
      </c>
      <c r="P616" s="39">
        <f t="shared" si="1219"/>
        <v>0</v>
      </c>
      <c r="Q616" s="39">
        <f t="shared" si="1219"/>
        <v>0</v>
      </c>
      <c r="R616" s="39">
        <f t="shared" si="1219"/>
        <v>0</v>
      </c>
      <c r="S616" s="39">
        <f t="shared" si="1219"/>
        <v>0</v>
      </c>
      <c r="T616" s="39">
        <f t="shared" si="1219"/>
        <v>0</v>
      </c>
      <c r="U616" s="39">
        <f t="shared" si="1219"/>
        <v>0</v>
      </c>
      <c r="V616" s="39">
        <f t="shared" si="1219"/>
        <v>0</v>
      </c>
      <c r="W616" s="39">
        <f t="shared" si="1219"/>
        <v>0</v>
      </c>
      <c r="X616" s="39">
        <f t="shared" si="1219"/>
        <v>0</v>
      </c>
      <c r="Y616" s="39">
        <f t="shared" si="1219"/>
        <v>0</v>
      </c>
      <c r="Z616" s="40">
        <f t="shared" si="1219"/>
        <v>0</v>
      </c>
      <c r="AA616" s="38">
        <f t="shared" si="1219"/>
        <v>0</v>
      </c>
      <c r="AB616" s="39">
        <f t="shared" si="1219"/>
        <v>0</v>
      </c>
      <c r="AC616" s="39">
        <f t="shared" si="1219"/>
        <v>0</v>
      </c>
      <c r="AD616" s="39">
        <f t="shared" si="1219"/>
        <v>0</v>
      </c>
      <c r="AE616" s="39">
        <f t="shared" si="1219"/>
        <v>0</v>
      </c>
      <c r="AF616" s="39">
        <f t="shared" si="1219"/>
        <v>0</v>
      </c>
      <c r="AG616" s="39">
        <f t="shared" si="1219"/>
        <v>0</v>
      </c>
      <c r="AH616" s="39">
        <f t="shared" si="1219"/>
        <v>0</v>
      </c>
      <c r="AI616" s="39">
        <f t="shared" si="1219"/>
        <v>0</v>
      </c>
      <c r="AJ616" s="39">
        <f t="shared" si="1219"/>
        <v>0</v>
      </c>
      <c r="AK616" s="39">
        <f t="shared" si="1219"/>
        <v>0</v>
      </c>
      <c r="AL616" s="39">
        <f t="shared" si="1219"/>
        <v>0</v>
      </c>
      <c r="AM616" s="51"/>
    </row>
    <row r="617" spans="1:39" ht="15" customHeight="1" x14ac:dyDescent="0.25">
      <c r="A617" s="254"/>
      <c r="B617" s="214"/>
      <c r="C617" s="214"/>
      <c r="D617" s="53" t="s">
        <v>10</v>
      </c>
      <c r="E617" s="41">
        <f ca="1">IF(E609="","",Ayarlar!$B$1)</f>
        <v>46142</v>
      </c>
      <c r="F617" s="42">
        <f ca="1">IF(F609="","",Ayarlar!$B$1)</f>
        <v>46142</v>
      </c>
      <c r="G617" s="42">
        <f ca="1">IF(G609="","",Ayarlar!$B$1)</f>
        <v>46142</v>
      </c>
      <c r="H617" s="42">
        <f ca="1">IF(H609="","",Ayarlar!$B$1)</f>
        <v>46142</v>
      </c>
      <c r="I617" s="42">
        <f ca="1">IF(I609="","",Ayarlar!$B$1)</f>
        <v>46142</v>
      </c>
      <c r="J617" s="42">
        <f ca="1">IF(J609="","",Ayarlar!$B$1)</f>
        <v>46142</v>
      </c>
      <c r="K617" s="42">
        <f ca="1">IF(K609="","",Ayarlar!$B$1)</f>
        <v>46142</v>
      </c>
      <c r="L617" s="42">
        <f ca="1">IF(L609="","",Ayarlar!$B$1)</f>
        <v>46142</v>
      </c>
      <c r="M617" s="42">
        <f ca="1">IF(M609="","",Ayarlar!$B$1)</f>
        <v>46142</v>
      </c>
      <c r="N617" s="43">
        <f ca="1">IF(N609="","",Ayarlar!$B$1)</f>
        <v>46142</v>
      </c>
      <c r="O617" s="42">
        <f ca="1">IF(O609="","",Ayarlar!$B$1)</f>
        <v>46142</v>
      </c>
      <c r="P617" s="42">
        <f ca="1">IF(P609="","",Ayarlar!$B$1)</f>
        <v>46142</v>
      </c>
      <c r="Q617" s="42">
        <f ca="1">IF(Q609="","",Ayarlar!$B$1)</f>
        <v>46142</v>
      </c>
      <c r="R617" s="42">
        <f ca="1">IF(R609="","",Ayarlar!$B$1)</f>
        <v>46142</v>
      </c>
      <c r="S617" s="42">
        <f ca="1">IF(S609="","",Ayarlar!$B$1)</f>
        <v>46142</v>
      </c>
      <c r="T617" s="42">
        <f ca="1">IF(T609="","",Ayarlar!$B$1)</f>
        <v>46142</v>
      </c>
      <c r="U617" s="42">
        <f ca="1">IF(U609="","",Ayarlar!$B$1)</f>
        <v>46142</v>
      </c>
      <c r="V617" s="42">
        <f ca="1">IF(V609="","",Ayarlar!$B$1)</f>
        <v>46142</v>
      </c>
      <c r="W617" s="42">
        <f ca="1">IF(W609="","",Ayarlar!$B$1)</f>
        <v>46142</v>
      </c>
      <c r="X617" s="42">
        <f ca="1">IF(X609="","",Ayarlar!$B$1)</f>
        <v>46142</v>
      </c>
      <c r="Y617" s="42">
        <f ca="1">IF(Y609="","",Ayarlar!$B$1)</f>
        <v>46142</v>
      </c>
      <c r="Z617" s="43">
        <f ca="1">IF(Z609="","",Ayarlar!$B$1)</f>
        <v>46142</v>
      </c>
      <c r="AA617" s="41">
        <f ca="1">IF(AA609="","",Ayarlar!$B$1)</f>
        <v>46142</v>
      </c>
      <c r="AB617" s="42">
        <f ca="1">IF(AB609="","",Ayarlar!$B$1)</f>
        <v>46142</v>
      </c>
      <c r="AC617" s="42">
        <f ca="1">IF(AC609="","",Ayarlar!$B$1)</f>
        <v>46142</v>
      </c>
      <c r="AD617" s="42">
        <f ca="1">IF(AD609="","",Ayarlar!$B$1)</f>
        <v>46142</v>
      </c>
      <c r="AE617" s="42">
        <f ca="1">IF(AE609="","",Ayarlar!$B$1)</f>
        <v>46142</v>
      </c>
      <c r="AF617" s="42">
        <f ca="1">IF(AF609="","",Ayarlar!$B$1)</f>
        <v>46142</v>
      </c>
      <c r="AG617" s="42">
        <f ca="1">IF(AG609="","",Ayarlar!$B$1)</f>
        <v>46142</v>
      </c>
      <c r="AH617" s="42">
        <f ca="1">IF(AH609="","",Ayarlar!$B$1)</f>
        <v>46142</v>
      </c>
      <c r="AI617" s="42">
        <f ca="1">IF(AI609="","",Ayarlar!$B$1)</f>
        <v>46142</v>
      </c>
      <c r="AJ617" s="42">
        <f ca="1">IF(AJ609="","",Ayarlar!$B$1)</f>
        <v>46142</v>
      </c>
      <c r="AK617" s="42">
        <f ca="1">IF(AK609="","",Ayarlar!$B$1)</f>
        <v>46142</v>
      </c>
      <c r="AL617" s="42">
        <f ca="1">IF(AL609="","",Ayarlar!$B$1)</f>
        <v>46142</v>
      </c>
      <c r="AM617" s="51"/>
    </row>
    <row r="618" spans="1:39" ht="15" customHeight="1" x14ac:dyDescent="0.25">
      <c r="A618" s="254"/>
      <c r="B618" s="214"/>
      <c r="C618" s="214"/>
      <c r="D618" s="53" t="s">
        <v>11</v>
      </c>
      <c r="E618" s="41">
        <f t="shared" ref="E618:AL618" si="1220">IF(E609="","",EOMONTH(E609,0))</f>
        <v>45016</v>
      </c>
      <c r="F618" s="42">
        <f t="shared" si="1220"/>
        <v>45046</v>
      </c>
      <c r="G618" s="42">
        <f t="shared" si="1220"/>
        <v>45077</v>
      </c>
      <c r="H618" s="42">
        <f t="shared" si="1220"/>
        <v>45107</v>
      </c>
      <c r="I618" s="42">
        <f t="shared" si="1220"/>
        <v>45138</v>
      </c>
      <c r="J618" s="42">
        <f t="shared" si="1220"/>
        <v>45169</v>
      </c>
      <c r="K618" s="42">
        <f t="shared" si="1220"/>
        <v>45199</v>
      </c>
      <c r="L618" s="42">
        <f t="shared" si="1220"/>
        <v>45230</v>
      </c>
      <c r="M618" s="42">
        <f t="shared" si="1220"/>
        <v>45260</v>
      </c>
      <c r="N618" s="43">
        <f t="shared" si="1220"/>
        <v>45291</v>
      </c>
      <c r="O618" s="42">
        <f t="shared" si="1220"/>
        <v>45322</v>
      </c>
      <c r="P618" s="42">
        <f t="shared" si="1220"/>
        <v>45351</v>
      </c>
      <c r="Q618" s="42">
        <f t="shared" si="1220"/>
        <v>45382</v>
      </c>
      <c r="R618" s="42">
        <f t="shared" si="1220"/>
        <v>45412</v>
      </c>
      <c r="S618" s="42">
        <f t="shared" si="1220"/>
        <v>45443</v>
      </c>
      <c r="T618" s="42">
        <f t="shared" si="1220"/>
        <v>45473</v>
      </c>
      <c r="U618" s="42">
        <f t="shared" si="1220"/>
        <v>45504</v>
      </c>
      <c r="V618" s="42">
        <f t="shared" si="1220"/>
        <v>45535</v>
      </c>
      <c r="W618" s="42">
        <f t="shared" si="1220"/>
        <v>45565</v>
      </c>
      <c r="X618" s="42">
        <f t="shared" si="1220"/>
        <v>45596</v>
      </c>
      <c r="Y618" s="42">
        <f t="shared" si="1220"/>
        <v>45626</v>
      </c>
      <c r="Z618" s="43">
        <f t="shared" si="1220"/>
        <v>45657</v>
      </c>
      <c r="AA618" s="41">
        <f t="shared" si="1220"/>
        <v>45688</v>
      </c>
      <c r="AB618" s="42">
        <f t="shared" si="1220"/>
        <v>45716</v>
      </c>
      <c r="AC618" s="42">
        <f t="shared" si="1220"/>
        <v>45747</v>
      </c>
      <c r="AD618" s="42">
        <f t="shared" si="1220"/>
        <v>45777</v>
      </c>
      <c r="AE618" s="42">
        <f t="shared" si="1220"/>
        <v>45808</v>
      </c>
      <c r="AF618" s="42">
        <f t="shared" si="1220"/>
        <v>45838</v>
      </c>
      <c r="AG618" s="42">
        <f t="shared" si="1220"/>
        <v>45869</v>
      </c>
      <c r="AH618" s="42">
        <f t="shared" si="1220"/>
        <v>45900</v>
      </c>
      <c r="AI618" s="42">
        <f t="shared" si="1220"/>
        <v>45930</v>
      </c>
      <c r="AJ618" s="42">
        <f t="shared" si="1220"/>
        <v>45961</v>
      </c>
      <c r="AK618" s="42">
        <f t="shared" si="1220"/>
        <v>45991</v>
      </c>
      <c r="AL618" s="42">
        <f t="shared" si="1220"/>
        <v>46022</v>
      </c>
      <c r="AM618" s="51"/>
    </row>
    <row r="619" spans="1:39" ht="15" customHeight="1" x14ac:dyDescent="0.25">
      <c r="A619" s="254"/>
      <c r="B619" s="214"/>
      <c r="C619" s="214"/>
      <c r="D619" s="53" t="s">
        <v>12</v>
      </c>
      <c r="E619" s="44">
        <f t="shared" ref="E619:AL619" ca="1" si="1221">IF(E617="","",MAX(0,MIN(E617,DATE(2024,6,1)) - E618))</f>
        <v>428</v>
      </c>
      <c r="F619">
        <f t="shared" ca="1" si="1221"/>
        <v>398</v>
      </c>
      <c r="G619">
        <f t="shared" ca="1" si="1221"/>
        <v>367</v>
      </c>
      <c r="H619">
        <f t="shared" ca="1" si="1221"/>
        <v>337</v>
      </c>
      <c r="I619">
        <f t="shared" ca="1" si="1221"/>
        <v>306</v>
      </c>
      <c r="J619">
        <f t="shared" ca="1" si="1221"/>
        <v>275</v>
      </c>
      <c r="K619">
        <f t="shared" ca="1" si="1221"/>
        <v>245</v>
      </c>
      <c r="L619">
        <f t="shared" ca="1" si="1221"/>
        <v>214</v>
      </c>
      <c r="M619">
        <f t="shared" ca="1" si="1221"/>
        <v>184</v>
      </c>
      <c r="N619" s="45">
        <f t="shared" ca="1" si="1221"/>
        <v>153</v>
      </c>
      <c r="O619">
        <f t="shared" ca="1" si="1221"/>
        <v>122</v>
      </c>
      <c r="P619">
        <f t="shared" ca="1" si="1221"/>
        <v>93</v>
      </c>
      <c r="Q619">
        <f t="shared" ca="1" si="1221"/>
        <v>62</v>
      </c>
      <c r="R619">
        <f t="shared" ca="1" si="1221"/>
        <v>32</v>
      </c>
      <c r="S619">
        <f t="shared" ca="1" si="1221"/>
        <v>1</v>
      </c>
      <c r="T619">
        <f t="shared" ca="1" si="1221"/>
        <v>0</v>
      </c>
      <c r="U619">
        <f t="shared" ca="1" si="1221"/>
        <v>0</v>
      </c>
      <c r="V619">
        <f t="shared" ca="1" si="1221"/>
        <v>0</v>
      </c>
      <c r="W619">
        <f t="shared" ca="1" si="1221"/>
        <v>0</v>
      </c>
      <c r="X619">
        <f t="shared" ca="1" si="1221"/>
        <v>0</v>
      </c>
      <c r="Y619">
        <f t="shared" ca="1" si="1221"/>
        <v>0</v>
      </c>
      <c r="Z619" s="45">
        <f t="shared" ca="1" si="1221"/>
        <v>0</v>
      </c>
      <c r="AA619" s="44">
        <f t="shared" ca="1" si="1221"/>
        <v>0</v>
      </c>
      <c r="AB619">
        <f t="shared" ca="1" si="1221"/>
        <v>0</v>
      </c>
      <c r="AC619">
        <f t="shared" ca="1" si="1221"/>
        <v>0</v>
      </c>
      <c r="AD619">
        <f t="shared" ca="1" si="1221"/>
        <v>0</v>
      </c>
      <c r="AE619">
        <f t="shared" ca="1" si="1221"/>
        <v>0</v>
      </c>
      <c r="AF619">
        <f t="shared" ca="1" si="1221"/>
        <v>0</v>
      </c>
      <c r="AG619">
        <f t="shared" ca="1" si="1221"/>
        <v>0</v>
      </c>
      <c r="AH619">
        <f t="shared" ca="1" si="1221"/>
        <v>0</v>
      </c>
      <c r="AI619">
        <f t="shared" ca="1" si="1221"/>
        <v>0</v>
      </c>
      <c r="AJ619">
        <f t="shared" ca="1" si="1221"/>
        <v>0</v>
      </c>
      <c r="AK619">
        <f t="shared" ca="1" si="1221"/>
        <v>0</v>
      </c>
      <c r="AL619">
        <f t="shared" ca="1" si="1221"/>
        <v>0</v>
      </c>
      <c r="AM619" s="51"/>
    </row>
    <row r="620" spans="1:39" ht="15" customHeight="1" x14ac:dyDescent="0.25">
      <c r="A620" s="254"/>
      <c r="B620" s="214"/>
      <c r="C620" s="214"/>
      <c r="D620" s="53" t="s">
        <v>13</v>
      </c>
      <c r="E620" s="44">
        <f t="shared" ref="E620:AL620" ca="1" si="1222">IF(E617="","",MAX(0,E617 - MAX(E618,DATE(2024,6,1))))</f>
        <v>698</v>
      </c>
      <c r="F620">
        <f t="shared" ca="1" si="1222"/>
        <v>698</v>
      </c>
      <c r="G620">
        <f t="shared" ca="1" si="1222"/>
        <v>698</v>
      </c>
      <c r="H620">
        <f t="shared" ca="1" si="1222"/>
        <v>698</v>
      </c>
      <c r="I620">
        <f t="shared" ca="1" si="1222"/>
        <v>698</v>
      </c>
      <c r="J620">
        <f t="shared" ca="1" si="1222"/>
        <v>698</v>
      </c>
      <c r="K620">
        <f t="shared" ca="1" si="1222"/>
        <v>698</v>
      </c>
      <c r="L620">
        <f t="shared" ca="1" si="1222"/>
        <v>698</v>
      </c>
      <c r="M620">
        <f t="shared" ca="1" si="1222"/>
        <v>698</v>
      </c>
      <c r="N620" s="45">
        <f t="shared" ca="1" si="1222"/>
        <v>698</v>
      </c>
      <c r="O620">
        <f t="shared" ca="1" si="1222"/>
        <v>698</v>
      </c>
      <c r="P620">
        <f t="shared" ca="1" si="1222"/>
        <v>698</v>
      </c>
      <c r="Q620">
        <f t="shared" ca="1" si="1222"/>
        <v>698</v>
      </c>
      <c r="R620">
        <f t="shared" ca="1" si="1222"/>
        <v>698</v>
      </c>
      <c r="S620">
        <f t="shared" ca="1" si="1222"/>
        <v>698</v>
      </c>
      <c r="T620">
        <f t="shared" ca="1" si="1222"/>
        <v>669</v>
      </c>
      <c r="U620">
        <f t="shared" ca="1" si="1222"/>
        <v>638</v>
      </c>
      <c r="V620">
        <f t="shared" ca="1" si="1222"/>
        <v>607</v>
      </c>
      <c r="W620">
        <f t="shared" ca="1" si="1222"/>
        <v>577</v>
      </c>
      <c r="X620">
        <f t="shared" ca="1" si="1222"/>
        <v>546</v>
      </c>
      <c r="Y620">
        <f t="shared" ca="1" si="1222"/>
        <v>516</v>
      </c>
      <c r="Z620" s="45">
        <f t="shared" ca="1" si="1222"/>
        <v>485</v>
      </c>
      <c r="AA620" s="44">
        <f t="shared" ca="1" si="1222"/>
        <v>454</v>
      </c>
      <c r="AB620">
        <f t="shared" ca="1" si="1222"/>
        <v>426</v>
      </c>
      <c r="AC620">
        <f t="shared" ca="1" si="1222"/>
        <v>395</v>
      </c>
      <c r="AD620">
        <f t="shared" ca="1" si="1222"/>
        <v>365</v>
      </c>
      <c r="AE620">
        <f t="shared" ca="1" si="1222"/>
        <v>334</v>
      </c>
      <c r="AF620">
        <f t="shared" ca="1" si="1222"/>
        <v>304</v>
      </c>
      <c r="AG620">
        <f t="shared" ca="1" si="1222"/>
        <v>273</v>
      </c>
      <c r="AH620">
        <f t="shared" ca="1" si="1222"/>
        <v>242</v>
      </c>
      <c r="AI620">
        <f t="shared" ca="1" si="1222"/>
        <v>212</v>
      </c>
      <c r="AJ620">
        <f t="shared" ca="1" si="1222"/>
        <v>181</v>
      </c>
      <c r="AK620">
        <f t="shared" ca="1" si="1222"/>
        <v>151</v>
      </c>
      <c r="AL620">
        <f t="shared" ca="1" si="1222"/>
        <v>120</v>
      </c>
      <c r="AM620" s="51"/>
    </row>
    <row r="621" spans="1:39" ht="15" customHeight="1" x14ac:dyDescent="0.25">
      <c r="A621" s="254"/>
      <c r="B621" s="214"/>
      <c r="C621" s="214"/>
      <c r="D621" s="53" t="s">
        <v>14</v>
      </c>
      <c r="E621" s="46">
        <f t="shared" ref="E621:AL621" ca="1" si="1223">IF(E617="","",0.09*E619/365+0.24*E620/365)</f>
        <v>0.56449315068493144</v>
      </c>
      <c r="F621" s="47">
        <f t="shared" ca="1" si="1223"/>
        <v>0.55709589041095886</v>
      </c>
      <c r="G621" s="47">
        <f t="shared" ca="1" si="1223"/>
        <v>0.54945205479452053</v>
      </c>
      <c r="H621" s="47">
        <f t="shared" ca="1" si="1223"/>
        <v>0.54205479452054794</v>
      </c>
      <c r="I621" s="47">
        <f t="shared" ca="1" si="1223"/>
        <v>0.5344109589041095</v>
      </c>
      <c r="J621" s="47">
        <f t="shared" ca="1" si="1223"/>
        <v>0.52676712328767117</v>
      </c>
      <c r="K621" s="47">
        <f t="shared" ca="1" si="1223"/>
        <v>0.51936986301369858</v>
      </c>
      <c r="L621" s="47">
        <f t="shared" ca="1" si="1223"/>
        <v>0.51172602739726025</v>
      </c>
      <c r="M621" s="47">
        <f t="shared" ca="1" si="1223"/>
        <v>0.50432876712328767</v>
      </c>
      <c r="N621" s="48">
        <f t="shared" ca="1" si="1223"/>
        <v>0.49668493150684928</v>
      </c>
      <c r="O621" s="47">
        <f t="shared" ca="1" si="1223"/>
        <v>0.48904109589041095</v>
      </c>
      <c r="P621" s="47">
        <f t="shared" ca="1" si="1223"/>
        <v>0.48189041095890406</v>
      </c>
      <c r="Q621" s="47">
        <f t="shared" ca="1" si="1223"/>
        <v>0.47424657534246573</v>
      </c>
      <c r="R621" s="47">
        <f t="shared" ca="1" si="1223"/>
        <v>0.46684931506849314</v>
      </c>
      <c r="S621" s="47">
        <f t="shared" ca="1" si="1223"/>
        <v>0.45920547945205475</v>
      </c>
      <c r="T621" s="47">
        <f t="shared" ca="1" si="1223"/>
        <v>0.43989041095890413</v>
      </c>
      <c r="U621" s="47">
        <f t="shared" ca="1" si="1223"/>
        <v>0.41950684931506849</v>
      </c>
      <c r="V621" s="47">
        <f t="shared" ca="1" si="1223"/>
        <v>0.3991232876712329</v>
      </c>
      <c r="W621" s="47">
        <f t="shared" ca="1" si="1223"/>
        <v>0.37939726027397258</v>
      </c>
      <c r="X621" s="47">
        <f t="shared" ca="1" si="1223"/>
        <v>0.35901369863013699</v>
      </c>
      <c r="Y621" s="47">
        <f t="shared" ca="1" si="1223"/>
        <v>0.33928767123287668</v>
      </c>
      <c r="Z621" s="48">
        <f t="shared" ca="1" si="1223"/>
        <v>0.31890410958904108</v>
      </c>
      <c r="AA621" s="46">
        <f t="shared" ca="1" si="1223"/>
        <v>0.29852054794520544</v>
      </c>
      <c r="AB621" s="47">
        <f t="shared" ca="1" si="1223"/>
        <v>0.2801095890410959</v>
      </c>
      <c r="AC621" s="47">
        <f t="shared" ca="1" si="1223"/>
        <v>0.25972602739726025</v>
      </c>
      <c r="AD621" s="47">
        <f t="shared" ca="1" si="1223"/>
        <v>0.24</v>
      </c>
      <c r="AE621" s="47">
        <f t="shared" ca="1" si="1223"/>
        <v>0.21961643835616437</v>
      </c>
      <c r="AF621" s="47">
        <f t="shared" ca="1" si="1223"/>
        <v>0.19989041095890409</v>
      </c>
      <c r="AG621" s="47">
        <f t="shared" ca="1" si="1223"/>
        <v>0.1795068493150685</v>
      </c>
      <c r="AH621" s="47">
        <f t="shared" ca="1" si="1223"/>
        <v>0.15912328767123288</v>
      </c>
      <c r="AI621" s="47">
        <f t="shared" ca="1" si="1223"/>
        <v>0.13939726027397259</v>
      </c>
      <c r="AJ621" s="47">
        <f t="shared" ca="1" si="1223"/>
        <v>0.11901369863013699</v>
      </c>
      <c r="AK621" s="47">
        <f t="shared" ca="1" si="1223"/>
        <v>9.9287671232876712E-2</v>
      </c>
      <c r="AL621" s="47">
        <f t="shared" ca="1" si="1223"/>
        <v>7.8904109589041094E-2</v>
      </c>
      <c r="AM621" s="51"/>
    </row>
    <row r="622" spans="1:39" ht="15" customHeight="1" x14ac:dyDescent="0.25">
      <c r="A622" s="254"/>
      <c r="B622" s="214"/>
      <c r="C622" s="214"/>
      <c r="D622" s="53" t="s">
        <v>21</v>
      </c>
      <c r="E622" s="38">
        <f ca="1">IF(E$616="","",E616*E621)</f>
        <v>0</v>
      </c>
      <c r="F622" s="38">
        <f t="shared" ref="F622:AL622" ca="1" si="1224">IF(F$616="","",F616*F621)</f>
        <v>0</v>
      </c>
      <c r="G622" s="38">
        <f t="shared" ca="1" si="1224"/>
        <v>0</v>
      </c>
      <c r="H622" s="38">
        <f t="shared" ca="1" si="1224"/>
        <v>0</v>
      </c>
      <c r="I622" s="38">
        <f t="shared" ca="1" si="1224"/>
        <v>0</v>
      </c>
      <c r="J622" s="38">
        <f t="shared" ca="1" si="1224"/>
        <v>0</v>
      </c>
      <c r="K622" s="38">
        <f t="shared" ca="1" si="1224"/>
        <v>0</v>
      </c>
      <c r="L622" s="38">
        <f t="shared" ca="1" si="1224"/>
        <v>0</v>
      </c>
      <c r="M622" s="38">
        <f t="shared" ca="1" si="1224"/>
        <v>0</v>
      </c>
      <c r="N622" s="38">
        <f t="shared" ca="1" si="1224"/>
        <v>0</v>
      </c>
      <c r="O622" s="38">
        <f t="shared" ca="1" si="1224"/>
        <v>0</v>
      </c>
      <c r="P622" s="38">
        <f t="shared" ca="1" si="1224"/>
        <v>0</v>
      </c>
      <c r="Q622" s="38">
        <f t="shared" ca="1" si="1224"/>
        <v>0</v>
      </c>
      <c r="R622" s="38">
        <f t="shared" ca="1" si="1224"/>
        <v>0</v>
      </c>
      <c r="S622" s="38">
        <f t="shared" ca="1" si="1224"/>
        <v>0</v>
      </c>
      <c r="T622" s="38">
        <f t="shared" ca="1" si="1224"/>
        <v>0</v>
      </c>
      <c r="U622" s="38">
        <f t="shared" ca="1" si="1224"/>
        <v>0</v>
      </c>
      <c r="V622" s="38">
        <f t="shared" ca="1" si="1224"/>
        <v>0</v>
      </c>
      <c r="W622" s="38">
        <f t="shared" ca="1" si="1224"/>
        <v>0</v>
      </c>
      <c r="X622" s="38">
        <f t="shared" ca="1" si="1224"/>
        <v>0</v>
      </c>
      <c r="Y622" s="38">
        <f t="shared" ca="1" si="1224"/>
        <v>0</v>
      </c>
      <c r="Z622" s="38">
        <f t="shared" ca="1" si="1224"/>
        <v>0</v>
      </c>
      <c r="AA622" s="38">
        <f t="shared" ca="1" si="1224"/>
        <v>0</v>
      </c>
      <c r="AB622" s="38">
        <f t="shared" ca="1" si="1224"/>
        <v>0</v>
      </c>
      <c r="AC622" s="38">
        <f t="shared" ca="1" si="1224"/>
        <v>0</v>
      </c>
      <c r="AD622" s="38">
        <f t="shared" ca="1" si="1224"/>
        <v>0</v>
      </c>
      <c r="AE622" s="38">
        <f t="shared" ca="1" si="1224"/>
        <v>0</v>
      </c>
      <c r="AF622" s="38">
        <f t="shared" ca="1" si="1224"/>
        <v>0</v>
      </c>
      <c r="AG622" s="38">
        <f t="shared" ca="1" si="1224"/>
        <v>0</v>
      </c>
      <c r="AH622" s="38">
        <f t="shared" ca="1" si="1224"/>
        <v>0</v>
      </c>
      <c r="AI622" s="38">
        <f t="shared" ca="1" si="1224"/>
        <v>0</v>
      </c>
      <c r="AJ622" s="38">
        <f t="shared" ca="1" si="1224"/>
        <v>0</v>
      </c>
      <c r="AK622" s="38">
        <f t="shared" ca="1" si="1224"/>
        <v>0</v>
      </c>
      <c r="AL622" s="38">
        <f t="shared" ca="1" si="1224"/>
        <v>0</v>
      </c>
      <c r="AM622" s="51"/>
    </row>
    <row r="623" spans="1:39" ht="15" customHeight="1" x14ac:dyDescent="0.25">
      <c r="A623" s="254"/>
      <c r="B623" s="214"/>
      <c r="C623" s="214"/>
      <c r="D623" s="53" t="s">
        <v>15</v>
      </c>
      <c r="E623" s="38">
        <f ca="1">IF(E612="","",E612+E622)</f>
        <v>0</v>
      </c>
      <c r="F623" s="39">
        <f ca="1">IF(F612="","",F612+F622)</f>
        <v>0</v>
      </c>
      <c r="G623" s="39">
        <f ca="1">IF(G612="","",G612+G622)</f>
        <v>0</v>
      </c>
      <c r="H623" s="39">
        <f t="shared" ref="H623" ca="1" si="1225">IF(H612="","",H612+H622)</f>
        <v>0</v>
      </c>
      <c r="I623" s="39">
        <f t="shared" ref="I623" ca="1" si="1226">IF(I612="","",I612+I622)</f>
        <v>0</v>
      </c>
      <c r="J623" s="39">
        <f t="shared" ref="J623" ca="1" si="1227">IF(J612="","",J612+J622)</f>
        <v>0</v>
      </c>
      <c r="K623" s="39">
        <f t="shared" ref="K623" ca="1" si="1228">IF(K612="","",K612+K622)</f>
        <v>0</v>
      </c>
      <c r="L623" s="39">
        <f t="shared" ref="L623" ca="1" si="1229">IF(L612="","",L612+L622)</f>
        <v>0</v>
      </c>
      <c r="M623" s="39">
        <f t="shared" ref="M623" ca="1" si="1230">IF(M612="","",M612+M622)</f>
        <v>0</v>
      </c>
      <c r="N623" s="40">
        <f t="shared" ref="N623" ca="1" si="1231">IF(N612="","",N612+N622)</f>
        <v>0</v>
      </c>
      <c r="O623" s="39">
        <f t="shared" ref="O623" ca="1" si="1232">IF(O612="","",O612+O622)</f>
        <v>0</v>
      </c>
      <c r="P623" s="39">
        <f t="shared" ref="P623" ca="1" si="1233">IF(P612="","",P612+P622)</f>
        <v>0</v>
      </c>
      <c r="Q623" s="39">
        <f t="shared" ref="Q623" ca="1" si="1234">IF(Q612="","",Q612+Q622)</f>
        <v>0</v>
      </c>
      <c r="R623" s="39">
        <f t="shared" ref="R623" ca="1" si="1235">IF(R612="","",R612+R622)</f>
        <v>0</v>
      </c>
      <c r="S623" s="39">
        <f t="shared" ref="S623" ca="1" si="1236">IF(S612="","",S612+S622)</f>
        <v>0</v>
      </c>
      <c r="T623" s="39">
        <f t="shared" ref="T623" ca="1" si="1237">IF(T612="","",T612+T622)</f>
        <v>0</v>
      </c>
      <c r="U623" s="39">
        <f t="shared" ref="U623" ca="1" si="1238">IF(U612="","",U612+U622)</f>
        <v>0</v>
      </c>
      <c r="V623" s="39">
        <f t="shared" ref="V623" ca="1" si="1239">IF(V612="","",V612+V622)</f>
        <v>0</v>
      </c>
      <c r="W623" s="39">
        <f t="shared" ref="W623" ca="1" si="1240">IF(W612="","",W612+W622)</f>
        <v>0</v>
      </c>
      <c r="X623" s="39">
        <f t="shared" ref="X623" ca="1" si="1241">IF(X612="","",X612+X622)</f>
        <v>0</v>
      </c>
      <c r="Y623" s="39">
        <f t="shared" ref="Y623" ca="1" si="1242">IF(Y612="","",Y612+Y622)</f>
        <v>0</v>
      </c>
      <c r="Z623" s="40">
        <f t="shared" ref="Z623" ca="1" si="1243">IF(Z612="","",Z612+Z622)</f>
        <v>0</v>
      </c>
      <c r="AA623" s="38">
        <f t="shared" ref="AA623" ca="1" si="1244">IF(AA612="","",AA612+AA622)</f>
        <v>0</v>
      </c>
      <c r="AB623" s="39">
        <f t="shared" ref="AB623" ca="1" si="1245">IF(AB612="","",AB612+AB622)</f>
        <v>0</v>
      </c>
      <c r="AC623" s="39">
        <f t="shared" ref="AC623" ca="1" si="1246">IF(AC612="","",AC612+AC622)</f>
        <v>0</v>
      </c>
      <c r="AD623" s="39">
        <f t="shared" ref="AD623" ca="1" si="1247">IF(AD612="","",AD612+AD622)</f>
        <v>0</v>
      </c>
      <c r="AE623" s="39">
        <f t="shared" ref="AE623" ca="1" si="1248">IF(AE612="","",AE612+AE622)</f>
        <v>0</v>
      </c>
      <c r="AF623" s="39">
        <f t="shared" ref="AF623" ca="1" si="1249">IF(AF612="","",AF612+AF622)</f>
        <v>0</v>
      </c>
      <c r="AG623" s="39">
        <f t="shared" ref="AG623" ca="1" si="1250">IF(AG612="","",AG612+AG622)</f>
        <v>0</v>
      </c>
      <c r="AH623" s="39">
        <f t="shared" ref="AH623" ca="1" si="1251">IF(AH612="","",AH612+AH622)</f>
        <v>0</v>
      </c>
      <c r="AI623" s="39">
        <f t="shared" ref="AI623" ca="1" si="1252">IF(AI612="","",AI612+AI622)</f>
        <v>0</v>
      </c>
      <c r="AJ623" s="39">
        <f t="shared" ref="AJ623" ca="1" si="1253">IF(AJ612="","",AJ612+AJ622)</f>
        <v>0</v>
      </c>
      <c r="AK623" s="39">
        <f t="shared" ref="AK623" ca="1" si="1254">IF(AK612="","",AK612+AK622)</f>
        <v>0</v>
      </c>
      <c r="AL623" s="39">
        <f t="shared" ref="AL623" ca="1" si="1255">IF(AL612="","",AL612+AL622)</f>
        <v>0</v>
      </c>
      <c r="AM623" s="51"/>
    </row>
    <row r="624" spans="1:39" ht="15" customHeight="1" x14ac:dyDescent="0.25">
      <c r="A624" s="254"/>
      <c r="B624" s="214"/>
      <c r="C624" s="214"/>
      <c r="D624" s="53" t="s">
        <v>16</v>
      </c>
      <c r="E624" s="44">
        <f t="shared" ref="E624:AL624" ca="1" si="1256">IF(E616="","",E616+E622)</f>
        <v>0</v>
      </c>
      <c r="F624">
        <f t="shared" ca="1" si="1256"/>
        <v>0</v>
      </c>
      <c r="G624">
        <f t="shared" ca="1" si="1256"/>
        <v>0</v>
      </c>
      <c r="H624">
        <f t="shared" ca="1" si="1256"/>
        <v>0</v>
      </c>
      <c r="I624">
        <f t="shared" ca="1" si="1256"/>
        <v>0</v>
      </c>
      <c r="J624">
        <f t="shared" ca="1" si="1256"/>
        <v>0</v>
      </c>
      <c r="K624">
        <f t="shared" ca="1" si="1256"/>
        <v>0</v>
      </c>
      <c r="L624">
        <f t="shared" ca="1" si="1256"/>
        <v>0</v>
      </c>
      <c r="M624">
        <f t="shared" ca="1" si="1256"/>
        <v>0</v>
      </c>
      <c r="N624" s="45">
        <f t="shared" ca="1" si="1256"/>
        <v>0</v>
      </c>
      <c r="O624">
        <f t="shared" ca="1" si="1256"/>
        <v>0</v>
      </c>
      <c r="P624">
        <f t="shared" ca="1" si="1256"/>
        <v>0</v>
      </c>
      <c r="Q624">
        <f t="shared" ca="1" si="1256"/>
        <v>0</v>
      </c>
      <c r="R624">
        <f t="shared" ca="1" si="1256"/>
        <v>0</v>
      </c>
      <c r="S624">
        <f t="shared" ca="1" si="1256"/>
        <v>0</v>
      </c>
      <c r="T624">
        <f t="shared" ca="1" si="1256"/>
        <v>0</v>
      </c>
      <c r="U624">
        <f t="shared" ca="1" si="1256"/>
        <v>0</v>
      </c>
      <c r="V624">
        <f t="shared" ca="1" si="1256"/>
        <v>0</v>
      </c>
      <c r="W624">
        <f t="shared" ca="1" si="1256"/>
        <v>0</v>
      </c>
      <c r="X624">
        <f t="shared" ca="1" si="1256"/>
        <v>0</v>
      </c>
      <c r="Y624">
        <f t="shared" ca="1" si="1256"/>
        <v>0</v>
      </c>
      <c r="Z624" s="45">
        <f t="shared" ca="1" si="1256"/>
        <v>0</v>
      </c>
      <c r="AA624" s="44">
        <f t="shared" ca="1" si="1256"/>
        <v>0</v>
      </c>
      <c r="AB624">
        <f t="shared" ca="1" si="1256"/>
        <v>0</v>
      </c>
      <c r="AC624">
        <f t="shared" ca="1" si="1256"/>
        <v>0</v>
      </c>
      <c r="AD624">
        <f t="shared" ca="1" si="1256"/>
        <v>0</v>
      </c>
      <c r="AE624">
        <f t="shared" ca="1" si="1256"/>
        <v>0</v>
      </c>
      <c r="AF624">
        <f t="shared" ca="1" si="1256"/>
        <v>0</v>
      </c>
      <c r="AG624">
        <f t="shared" ca="1" si="1256"/>
        <v>0</v>
      </c>
      <c r="AH624">
        <f t="shared" ca="1" si="1256"/>
        <v>0</v>
      </c>
      <c r="AI624">
        <f t="shared" ca="1" si="1256"/>
        <v>0</v>
      </c>
      <c r="AJ624">
        <f t="shared" ca="1" si="1256"/>
        <v>0</v>
      </c>
      <c r="AK624">
        <f t="shared" ca="1" si="1256"/>
        <v>0</v>
      </c>
      <c r="AL624">
        <f t="shared" ca="1" si="1256"/>
        <v>0</v>
      </c>
      <c r="AM624" s="51"/>
    </row>
    <row r="625" spans="1:39" ht="14.45" customHeight="1" x14ac:dyDescent="0.25">
      <c r="A625" s="254"/>
      <c r="B625" s="214"/>
      <c r="C625" s="214"/>
      <c r="D625" s="50" t="s">
        <v>8</v>
      </c>
      <c r="E625" s="244">
        <f>SUMIFS(Katsayilar!$C$2:$C$50,Katsayilar!$A$2:$A$50,"&lt;="&amp;DATE(YEAR(E609),MONTH(E609),1),Katsayilar!$B$2:$B$50,"&gt;="&amp;DATE(YEAR(E609),MONTH(E609),1))</f>
        <v>0.43368400000000001</v>
      </c>
      <c r="F625" s="238"/>
      <c r="G625" s="238"/>
      <c r="H625" s="230"/>
      <c r="I625" s="231">
        <f>SUMIFS(Katsayilar!$C$2:$C$50,Katsayilar!$A$2:$A$50,"&lt;="&amp;DATE(YEAR(I609),MONTH(I609),1),Katsayilar!$B$2:$B$50,"&gt;="&amp;DATE(YEAR(I609),MONTH(I609),1))</f>
        <v>0.50979600000000003</v>
      </c>
      <c r="J625" s="238"/>
      <c r="K625" s="238"/>
      <c r="L625" s="238"/>
      <c r="M625" s="238"/>
      <c r="N625" s="239"/>
      <c r="O625" s="244">
        <f>SUMIFS(Katsayilar!$C$2:$C$50,Katsayilar!$A$2:$A$50,"&lt;="&amp;DATE(YEAR(O609),MONTH(O609),1),Katsayilar!$B$2:$B$50,"&gt;="&amp;DATE(YEAR(O609),MONTH(O609),1))</f>
        <v>0.76087099999999996</v>
      </c>
      <c r="P625" s="238"/>
      <c r="Q625" s="238"/>
      <c r="R625" s="238"/>
      <c r="S625" s="238"/>
      <c r="T625" s="230"/>
      <c r="U625" s="231">
        <f>SUMIFS(Katsayilar!$C$2:$C$50,Katsayilar!$A$2:$A$50,"&lt;="&amp;DATE(YEAR(U609),MONTH(U609),1),Katsayilar!$B$2:$B$50,"&gt;="&amp;DATE(YEAR(U609),MONTH(U609),1))</f>
        <v>0.90779600000000005</v>
      </c>
      <c r="V625" s="238"/>
      <c r="W625" s="238"/>
      <c r="X625" s="238"/>
      <c r="Y625" s="238"/>
      <c r="Z625" s="239"/>
      <c r="AA625" s="244">
        <f>SUMIFS(Katsayilar!$C$2:$C$50,Katsayilar!$A$2:$A$50,"&lt;="&amp;DATE(YEAR(AA609),MONTH(AA609),1),Katsayilar!$B$2:$B$50,"&gt;="&amp;DATE(YEAR(AA609),MONTH(AA609),1))</f>
        <v>1.012556</v>
      </c>
      <c r="AB625" s="238"/>
      <c r="AC625" s="238"/>
      <c r="AD625" s="238"/>
      <c r="AE625" s="238"/>
      <c r="AF625" s="230"/>
      <c r="AG625" s="231">
        <f>SUMIFS(Katsayilar!$C$2:$C$50,Katsayilar!$A$2:$A$50,"&lt;="&amp;DATE(YEAR(AG609),MONTH(AG609),1),Katsayilar!$B$2:$B$50,"&gt;="&amp;DATE(YEAR(AG609),MONTH(AG609),1))</f>
        <v>1.1702109999999999</v>
      </c>
      <c r="AH625" s="238"/>
      <c r="AI625" s="238"/>
      <c r="AJ625" s="238"/>
      <c r="AK625" s="238"/>
      <c r="AL625" s="239"/>
      <c r="AM625" s="51"/>
    </row>
    <row r="626" spans="1:39" ht="14.45" customHeight="1" x14ac:dyDescent="0.25">
      <c r="A626" s="254"/>
      <c r="B626" s="214"/>
      <c r="C626" s="214"/>
      <c r="D626" s="50" t="s">
        <v>17</v>
      </c>
      <c r="E626" s="240">
        <f>SUM(E612:H612)</f>
        <v>0</v>
      </c>
      <c r="F626" s="241"/>
      <c r="G626" s="241"/>
      <c r="H626" s="223"/>
      <c r="I626" s="242">
        <f>SUM(I612:N612)</f>
        <v>0</v>
      </c>
      <c r="J626" s="241"/>
      <c r="K626" s="241"/>
      <c r="L626" s="241"/>
      <c r="M626" s="241"/>
      <c r="N626" s="243"/>
      <c r="O626" s="240">
        <f t="shared" ref="O626:O630" si="1257">SUM(O612:T612)</f>
        <v>0</v>
      </c>
      <c r="P626" s="241"/>
      <c r="Q626" s="241"/>
      <c r="R626" s="241"/>
      <c r="S626" s="241"/>
      <c r="T626" s="223"/>
      <c r="U626" s="242">
        <f t="shared" ref="U626:U630" si="1258">SUM(U612:Z612)</f>
        <v>0</v>
      </c>
      <c r="V626" s="241"/>
      <c r="W626" s="241"/>
      <c r="X626" s="241"/>
      <c r="Y626" s="241"/>
      <c r="Z626" s="243"/>
      <c r="AA626" s="240">
        <f t="shared" ref="AA626:AA630" si="1259">SUM(AA612:AF612)</f>
        <v>0</v>
      </c>
      <c r="AB626" s="241"/>
      <c r="AC626" s="241"/>
      <c r="AD626" s="241"/>
      <c r="AE626" s="241"/>
      <c r="AF626" s="223"/>
      <c r="AG626" s="242">
        <f t="shared" ref="AG626:AG630" si="1260">SUM(AG612:AL612)</f>
        <v>0</v>
      </c>
      <c r="AH626" s="241"/>
      <c r="AI626" s="241"/>
      <c r="AJ626" s="241"/>
      <c r="AK626" s="241"/>
      <c r="AL626" s="243"/>
      <c r="AM626" s="49">
        <f>SUM(E626:AL626)</f>
        <v>0</v>
      </c>
    </row>
    <row r="627" spans="1:39" ht="14.45" customHeight="1" x14ac:dyDescent="0.25">
      <c r="A627" s="254"/>
      <c r="B627" s="214"/>
      <c r="C627" s="214"/>
      <c r="D627" s="50" t="s">
        <v>51</v>
      </c>
      <c r="E627" s="240">
        <f>SUM(E613:H613)</f>
        <v>0</v>
      </c>
      <c r="F627" s="241"/>
      <c r="G627" s="241"/>
      <c r="H627" s="223"/>
      <c r="I627" s="242">
        <f t="shared" ref="I627:I630" si="1261">SUM(I613:N613)</f>
        <v>0</v>
      </c>
      <c r="J627" s="241"/>
      <c r="K627" s="241"/>
      <c r="L627" s="241"/>
      <c r="M627" s="241"/>
      <c r="N627" s="243"/>
      <c r="O627" s="240">
        <f t="shared" si="1257"/>
        <v>0</v>
      </c>
      <c r="P627" s="241"/>
      <c r="Q627" s="241"/>
      <c r="R627" s="241"/>
      <c r="S627" s="241"/>
      <c r="T627" s="223"/>
      <c r="U627" s="242">
        <f t="shared" si="1258"/>
        <v>0</v>
      </c>
      <c r="V627" s="241"/>
      <c r="W627" s="241"/>
      <c r="X627" s="241"/>
      <c r="Y627" s="241"/>
      <c r="Z627" s="243"/>
      <c r="AA627" s="240">
        <f t="shared" si="1259"/>
        <v>0</v>
      </c>
      <c r="AB627" s="241"/>
      <c r="AC627" s="241"/>
      <c r="AD627" s="241"/>
      <c r="AE627" s="241"/>
      <c r="AF627" s="223"/>
      <c r="AG627" s="242">
        <f t="shared" si="1260"/>
        <v>0</v>
      </c>
      <c r="AH627" s="241"/>
      <c r="AI627" s="241"/>
      <c r="AJ627" s="241"/>
      <c r="AK627" s="241"/>
      <c r="AL627" s="243"/>
      <c r="AM627" s="49">
        <f t="shared" ref="AM627:AM633" si="1262">SUM(E627:AL627)</f>
        <v>0</v>
      </c>
    </row>
    <row r="628" spans="1:39" ht="14.45" customHeight="1" x14ac:dyDescent="0.25">
      <c r="A628" s="254"/>
      <c r="B628" s="214"/>
      <c r="C628" s="214"/>
      <c r="D628" s="50" t="s">
        <v>18</v>
      </c>
      <c r="E628" s="240">
        <f t="shared" ref="E628:E630" si="1263">SUM(E614:H614)</f>
        <v>0</v>
      </c>
      <c r="F628" s="241"/>
      <c r="G628" s="241"/>
      <c r="H628" s="223"/>
      <c r="I628" s="242">
        <f t="shared" si="1261"/>
        <v>0</v>
      </c>
      <c r="J628" s="241"/>
      <c r="K628" s="241"/>
      <c r="L628" s="241"/>
      <c r="M628" s="241"/>
      <c r="N628" s="243"/>
      <c r="O628" s="240">
        <f t="shared" si="1257"/>
        <v>0</v>
      </c>
      <c r="P628" s="241"/>
      <c r="Q628" s="241"/>
      <c r="R628" s="241"/>
      <c r="S628" s="241"/>
      <c r="T628" s="223"/>
      <c r="U628" s="242">
        <f t="shared" si="1258"/>
        <v>0</v>
      </c>
      <c r="V628" s="241"/>
      <c r="W628" s="241"/>
      <c r="X628" s="241"/>
      <c r="Y628" s="241"/>
      <c r="Z628" s="243"/>
      <c r="AA628" s="240">
        <f t="shared" si="1259"/>
        <v>0</v>
      </c>
      <c r="AB628" s="241"/>
      <c r="AC628" s="241"/>
      <c r="AD628" s="241"/>
      <c r="AE628" s="241"/>
      <c r="AF628" s="223"/>
      <c r="AG628" s="242">
        <f t="shared" si="1260"/>
        <v>0</v>
      </c>
      <c r="AH628" s="241"/>
      <c r="AI628" s="241"/>
      <c r="AJ628" s="241"/>
      <c r="AK628" s="241"/>
      <c r="AL628" s="243"/>
      <c r="AM628" s="49">
        <f t="shared" si="1262"/>
        <v>0</v>
      </c>
    </row>
    <row r="629" spans="1:39" ht="14.45" customHeight="1" x14ac:dyDescent="0.25">
      <c r="A629" s="254"/>
      <c r="B629" s="214"/>
      <c r="C629" s="214"/>
      <c r="D629" s="50" t="s">
        <v>9</v>
      </c>
      <c r="E629" s="240">
        <f t="shared" si="1263"/>
        <v>0</v>
      </c>
      <c r="F629" s="241"/>
      <c r="G629" s="241"/>
      <c r="H629" s="223"/>
      <c r="I629" s="242">
        <f t="shared" si="1261"/>
        <v>0</v>
      </c>
      <c r="J629" s="241"/>
      <c r="K629" s="241"/>
      <c r="L629" s="241"/>
      <c r="M629" s="241"/>
      <c r="N629" s="243"/>
      <c r="O629" s="240">
        <f t="shared" si="1257"/>
        <v>0</v>
      </c>
      <c r="P629" s="241"/>
      <c r="Q629" s="241"/>
      <c r="R629" s="241"/>
      <c r="S629" s="241"/>
      <c r="T629" s="223"/>
      <c r="U629" s="242">
        <f t="shared" si="1258"/>
        <v>0</v>
      </c>
      <c r="V629" s="241"/>
      <c r="W629" s="241"/>
      <c r="X629" s="241"/>
      <c r="Y629" s="241"/>
      <c r="Z629" s="243"/>
      <c r="AA629" s="240">
        <f t="shared" si="1259"/>
        <v>0</v>
      </c>
      <c r="AB629" s="241"/>
      <c r="AC629" s="241"/>
      <c r="AD629" s="241"/>
      <c r="AE629" s="241"/>
      <c r="AF629" s="223"/>
      <c r="AG629" s="242">
        <f t="shared" si="1260"/>
        <v>0</v>
      </c>
      <c r="AH629" s="241"/>
      <c r="AI629" s="241"/>
      <c r="AJ629" s="241"/>
      <c r="AK629" s="241"/>
      <c r="AL629" s="243"/>
      <c r="AM629" s="49">
        <f t="shared" si="1262"/>
        <v>0</v>
      </c>
    </row>
    <row r="630" spans="1:39" ht="14.45" customHeight="1" x14ac:dyDescent="0.25">
      <c r="A630" s="254"/>
      <c r="B630" s="214"/>
      <c r="C630" s="214"/>
      <c r="D630" s="50" t="s">
        <v>19</v>
      </c>
      <c r="E630" s="240">
        <f t="shared" si="1263"/>
        <v>0</v>
      </c>
      <c r="F630" s="241"/>
      <c r="G630" s="241"/>
      <c r="H630" s="223"/>
      <c r="I630" s="242">
        <f t="shared" si="1261"/>
        <v>0</v>
      </c>
      <c r="J630" s="241"/>
      <c r="K630" s="241"/>
      <c r="L630" s="241"/>
      <c r="M630" s="241"/>
      <c r="N630" s="243"/>
      <c r="O630" s="240">
        <f t="shared" si="1257"/>
        <v>0</v>
      </c>
      <c r="P630" s="241"/>
      <c r="Q630" s="241"/>
      <c r="R630" s="241"/>
      <c r="S630" s="241"/>
      <c r="T630" s="223"/>
      <c r="U630" s="242">
        <f t="shared" si="1258"/>
        <v>0</v>
      </c>
      <c r="V630" s="241"/>
      <c r="W630" s="241"/>
      <c r="X630" s="241"/>
      <c r="Y630" s="241"/>
      <c r="Z630" s="243"/>
      <c r="AA630" s="240">
        <f t="shared" si="1259"/>
        <v>0</v>
      </c>
      <c r="AB630" s="241"/>
      <c r="AC630" s="241"/>
      <c r="AD630" s="241"/>
      <c r="AE630" s="241"/>
      <c r="AF630" s="223"/>
      <c r="AG630" s="242">
        <f t="shared" si="1260"/>
        <v>0</v>
      </c>
      <c r="AH630" s="241"/>
      <c r="AI630" s="241"/>
      <c r="AJ630" s="241"/>
      <c r="AK630" s="241"/>
      <c r="AL630" s="243"/>
      <c r="AM630" s="49">
        <f t="shared" si="1262"/>
        <v>0</v>
      </c>
    </row>
    <row r="631" spans="1:39" ht="14.45" customHeight="1" x14ac:dyDescent="0.25">
      <c r="A631" s="254"/>
      <c r="B631" s="214"/>
      <c r="C631" s="214"/>
      <c r="D631" s="50" t="s">
        <v>21</v>
      </c>
      <c r="E631" s="240">
        <f ca="1">SUM(E622:H622)</f>
        <v>0</v>
      </c>
      <c r="F631" s="241"/>
      <c r="G631" s="241"/>
      <c r="H631" s="223"/>
      <c r="I631" s="242">
        <f ca="1">SUM(I622:N622)</f>
        <v>0</v>
      </c>
      <c r="J631" s="241"/>
      <c r="K631" s="241"/>
      <c r="L631" s="241"/>
      <c r="M631" s="241"/>
      <c r="N631" s="243"/>
      <c r="O631" s="240">
        <f ca="1">SUM(O622:T622)</f>
        <v>0</v>
      </c>
      <c r="P631" s="241"/>
      <c r="Q631" s="241"/>
      <c r="R631" s="241"/>
      <c r="S631" s="241"/>
      <c r="T631" s="223"/>
      <c r="U631" s="242">
        <f ca="1">SUM(U622:Z622)</f>
        <v>0</v>
      </c>
      <c r="V631" s="241"/>
      <c r="W631" s="241"/>
      <c r="X631" s="241"/>
      <c r="Y631" s="241"/>
      <c r="Z631" s="243"/>
      <c r="AA631" s="240">
        <f ca="1">SUM(AA622:AF622)</f>
        <v>0</v>
      </c>
      <c r="AB631" s="241"/>
      <c r="AC631" s="241"/>
      <c r="AD631" s="241"/>
      <c r="AE631" s="241"/>
      <c r="AF631" s="223"/>
      <c r="AG631" s="242">
        <f ca="1">SUM(AG622:AL622)</f>
        <v>0</v>
      </c>
      <c r="AH631" s="241"/>
      <c r="AI631" s="241"/>
      <c r="AJ631" s="241"/>
      <c r="AK631" s="241"/>
      <c r="AL631" s="243"/>
      <c r="AM631" s="49">
        <f t="shared" ca="1" si="1262"/>
        <v>0</v>
      </c>
    </row>
    <row r="632" spans="1:39" ht="14.45" customHeight="1" x14ac:dyDescent="0.25">
      <c r="A632" s="254"/>
      <c r="B632" s="214"/>
      <c r="C632" s="214"/>
      <c r="D632" s="50" t="s">
        <v>15</v>
      </c>
      <c r="E632" s="240">
        <f t="shared" ref="E632:E633" ca="1" si="1264">SUM(E623:H623)</f>
        <v>0</v>
      </c>
      <c r="F632" s="241"/>
      <c r="G632" s="241"/>
      <c r="H632" s="223"/>
      <c r="I632" s="242">
        <f t="shared" ref="I632:I633" ca="1" si="1265">SUM(I623:N623)</f>
        <v>0</v>
      </c>
      <c r="J632" s="241"/>
      <c r="K632" s="241"/>
      <c r="L632" s="241"/>
      <c r="M632" s="241"/>
      <c r="N632" s="243"/>
      <c r="O632" s="240">
        <f t="shared" ref="O632:O633" ca="1" si="1266">SUM(O623:T623)</f>
        <v>0</v>
      </c>
      <c r="P632" s="241"/>
      <c r="Q632" s="241"/>
      <c r="R632" s="241"/>
      <c r="S632" s="241"/>
      <c r="T632" s="223"/>
      <c r="U632" s="242">
        <f t="shared" ref="U632:U633" ca="1" si="1267">SUM(U623:Z623)</f>
        <v>0</v>
      </c>
      <c r="V632" s="241"/>
      <c r="W632" s="241"/>
      <c r="X632" s="241"/>
      <c r="Y632" s="241"/>
      <c r="Z632" s="243"/>
      <c r="AA632" s="240">
        <f t="shared" ref="AA632:AA633" ca="1" si="1268">SUM(AA623:AF623)</f>
        <v>0</v>
      </c>
      <c r="AB632" s="241"/>
      <c r="AC632" s="241"/>
      <c r="AD632" s="241"/>
      <c r="AE632" s="241"/>
      <c r="AF632" s="223"/>
      <c r="AG632" s="242">
        <f t="shared" ref="AG632:AG633" ca="1" si="1269">SUM(AG623:AL623)</f>
        <v>0</v>
      </c>
      <c r="AH632" s="241"/>
      <c r="AI632" s="241"/>
      <c r="AJ632" s="241"/>
      <c r="AK632" s="241"/>
      <c r="AL632" s="243"/>
      <c r="AM632" s="49">
        <f t="shared" ca="1" si="1262"/>
        <v>0</v>
      </c>
    </row>
    <row r="633" spans="1:39" ht="15" customHeight="1" thickBot="1" x14ac:dyDescent="0.3">
      <c r="A633" s="255"/>
      <c r="B633" s="256"/>
      <c r="C633" s="256"/>
      <c r="D633" s="54" t="s">
        <v>16</v>
      </c>
      <c r="E633" s="245">
        <f t="shared" ca="1" si="1264"/>
        <v>0</v>
      </c>
      <c r="F633" s="246"/>
      <c r="G633" s="246"/>
      <c r="H633" s="232"/>
      <c r="I633" s="247">
        <f t="shared" ca="1" si="1265"/>
        <v>0</v>
      </c>
      <c r="J633" s="246"/>
      <c r="K633" s="246"/>
      <c r="L633" s="246"/>
      <c r="M633" s="246"/>
      <c r="N633" s="248"/>
      <c r="O633" s="245">
        <f t="shared" ca="1" si="1266"/>
        <v>0</v>
      </c>
      <c r="P633" s="246"/>
      <c r="Q633" s="246"/>
      <c r="R633" s="246"/>
      <c r="S633" s="246"/>
      <c r="T633" s="232"/>
      <c r="U633" s="247">
        <f t="shared" ca="1" si="1267"/>
        <v>0</v>
      </c>
      <c r="V633" s="246"/>
      <c r="W633" s="246"/>
      <c r="X633" s="246"/>
      <c r="Y633" s="246"/>
      <c r="Z633" s="248"/>
      <c r="AA633" s="245">
        <f t="shared" ca="1" si="1268"/>
        <v>0</v>
      </c>
      <c r="AB633" s="246"/>
      <c r="AC633" s="246"/>
      <c r="AD633" s="246"/>
      <c r="AE633" s="246"/>
      <c r="AF633" s="232"/>
      <c r="AG633" s="247">
        <f t="shared" ca="1" si="1269"/>
        <v>0</v>
      </c>
      <c r="AH633" s="246"/>
      <c r="AI633" s="246"/>
      <c r="AJ633" s="246"/>
      <c r="AK633" s="246"/>
      <c r="AL633" s="248"/>
      <c r="AM633" s="55">
        <f t="shared" ca="1" si="1262"/>
        <v>0</v>
      </c>
    </row>
  </sheetData>
  <sheetProtection selectLockedCells="1"/>
  <mergeCells count="1436">
    <mergeCell ref="B609:B633"/>
    <mergeCell ref="B9:B33"/>
    <mergeCell ref="B34:B58"/>
    <mergeCell ref="B59:B83"/>
    <mergeCell ref="B84:B108"/>
    <mergeCell ref="B109:B133"/>
    <mergeCell ref="B134:B158"/>
    <mergeCell ref="B159:B183"/>
    <mergeCell ref="B184:B208"/>
    <mergeCell ref="B209:B233"/>
    <mergeCell ref="B234:B258"/>
    <mergeCell ref="B259:B283"/>
    <mergeCell ref="B284:B308"/>
    <mergeCell ref="B309:B333"/>
    <mergeCell ref="B334:B358"/>
    <mergeCell ref="B359:B383"/>
    <mergeCell ref="B384:B408"/>
    <mergeCell ref="B409:B433"/>
    <mergeCell ref="B434:B458"/>
    <mergeCell ref="B459:B483"/>
    <mergeCell ref="B484:B508"/>
    <mergeCell ref="B509:B533"/>
    <mergeCell ref="B534:B558"/>
    <mergeCell ref="B559:B583"/>
    <mergeCell ref="B584:B608"/>
    <mergeCell ref="N3:R3"/>
    <mergeCell ref="J3:M3"/>
    <mergeCell ref="A1:AM1"/>
    <mergeCell ref="S3:AF3"/>
    <mergeCell ref="B7:B8"/>
    <mergeCell ref="A7:A8"/>
    <mergeCell ref="E633:H633"/>
    <mergeCell ref="I633:N633"/>
    <mergeCell ref="O633:T633"/>
    <mergeCell ref="U633:Z633"/>
    <mergeCell ref="AA633:AF633"/>
    <mergeCell ref="AG633:AL633"/>
    <mergeCell ref="E632:H632"/>
    <mergeCell ref="I632:N632"/>
    <mergeCell ref="O632:T632"/>
    <mergeCell ref="U632:Z632"/>
    <mergeCell ref="AA632:AF632"/>
    <mergeCell ref="AG632:AL632"/>
    <mergeCell ref="E631:H631"/>
    <mergeCell ref="I631:N631"/>
    <mergeCell ref="O631:T631"/>
    <mergeCell ref="U631:Z631"/>
    <mergeCell ref="AA631:AF631"/>
    <mergeCell ref="AG631:AL631"/>
    <mergeCell ref="E630:H630"/>
    <mergeCell ref="I630:N630"/>
    <mergeCell ref="O630:T630"/>
    <mergeCell ref="U630:Z630"/>
    <mergeCell ref="AA630:AF630"/>
    <mergeCell ref="AG630:AL630"/>
    <mergeCell ref="E629:H629"/>
    <mergeCell ref="AA607:AF607"/>
    <mergeCell ref="AG607:AL607"/>
    <mergeCell ref="I629:N629"/>
    <mergeCell ref="O629:T629"/>
    <mergeCell ref="U629:Z629"/>
    <mergeCell ref="AA629:AF629"/>
    <mergeCell ref="AG629:AL629"/>
    <mergeCell ref="AA627:AF627"/>
    <mergeCell ref="AG627:AL627"/>
    <mergeCell ref="E628:H628"/>
    <mergeCell ref="I628:N628"/>
    <mergeCell ref="O628:T628"/>
    <mergeCell ref="U628:Z628"/>
    <mergeCell ref="AA628:AF628"/>
    <mergeCell ref="AG628:AL628"/>
    <mergeCell ref="AA625:AF625"/>
    <mergeCell ref="AG625:AL625"/>
    <mergeCell ref="E626:H626"/>
    <mergeCell ref="I626:N626"/>
    <mergeCell ref="O626:T626"/>
    <mergeCell ref="U626:Z626"/>
    <mergeCell ref="AA626:AF626"/>
    <mergeCell ref="AG626:AL626"/>
    <mergeCell ref="E605:H605"/>
    <mergeCell ref="I605:N605"/>
    <mergeCell ref="O605:T605"/>
    <mergeCell ref="U605:Z605"/>
    <mergeCell ref="AA605:AF605"/>
    <mergeCell ref="AG605:AL605"/>
    <mergeCell ref="E604:H604"/>
    <mergeCell ref="I604:N604"/>
    <mergeCell ref="O604:T604"/>
    <mergeCell ref="U604:Z604"/>
    <mergeCell ref="AA604:AF604"/>
    <mergeCell ref="AG604:AL604"/>
    <mergeCell ref="A609:A633"/>
    <mergeCell ref="C609:C633"/>
    <mergeCell ref="E625:H625"/>
    <mergeCell ref="I625:N625"/>
    <mergeCell ref="O625:T625"/>
    <mergeCell ref="U625:Z625"/>
    <mergeCell ref="E627:H627"/>
    <mergeCell ref="I627:N627"/>
    <mergeCell ref="O627:T627"/>
    <mergeCell ref="U627:Z627"/>
    <mergeCell ref="E608:H608"/>
    <mergeCell ref="I608:N608"/>
    <mergeCell ref="O608:T608"/>
    <mergeCell ref="U608:Z608"/>
    <mergeCell ref="AA608:AF608"/>
    <mergeCell ref="AG608:AL608"/>
    <mergeCell ref="E607:H607"/>
    <mergeCell ref="I607:N607"/>
    <mergeCell ref="O607:T607"/>
    <mergeCell ref="U607:Z607"/>
    <mergeCell ref="AA602:AF602"/>
    <mergeCell ref="AG602:AL602"/>
    <mergeCell ref="E603:H603"/>
    <mergeCell ref="I603:N603"/>
    <mergeCell ref="O603:T603"/>
    <mergeCell ref="U603:Z603"/>
    <mergeCell ref="AA603:AF603"/>
    <mergeCell ref="AG603:AL603"/>
    <mergeCell ref="AA600:AF600"/>
    <mergeCell ref="AG600:AL600"/>
    <mergeCell ref="E601:H601"/>
    <mergeCell ref="I601:N601"/>
    <mergeCell ref="O601:T601"/>
    <mergeCell ref="U601:Z601"/>
    <mergeCell ref="AA601:AF601"/>
    <mergeCell ref="AG601:AL601"/>
    <mergeCell ref="A584:A608"/>
    <mergeCell ref="C584:C608"/>
    <mergeCell ref="E600:H600"/>
    <mergeCell ref="I600:N600"/>
    <mergeCell ref="O600:T600"/>
    <mergeCell ref="U600:Z600"/>
    <mergeCell ref="E602:H602"/>
    <mergeCell ref="I602:N602"/>
    <mergeCell ref="O602:T602"/>
    <mergeCell ref="U602:Z602"/>
    <mergeCell ref="E606:H606"/>
    <mergeCell ref="I606:N606"/>
    <mergeCell ref="O606:T606"/>
    <mergeCell ref="U606:Z606"/>
    <mergeCell ref="AA606:AF606"/>
    <mergeCell ref="AG606:AL606"/>
    <mergeCell ref="E583:H583"/>
    <mergeCell ref="I583:N583"/>
    <mergeCell ref="O583:T583"/>
    <mergeCell ref="U583:Z583"/>
    <mergeCell ref="AA583:AF583"/>
    <mergeCell ref="AG583:AL583"/>
    <mergeCell ref="E582:H582"/>
    <mergeCell ref="I582:N582"/>
    <mergeCell ref="O582:T582"/>
    <mergeCell ref="U582:Z582"/>
    <mergeCell ref="AA582:AF582"/>
    <mergeCell ref="AG582:AL582"/>
    <mergeCell ref="E581:H581"/>
    <mergeCell ref="I581:N581"/>
    <mergeCell ref="O581:T581"/>
    <mergeCell ref="U581:Z581"/>
    <mergeCell ref="AA581:AF581"/>
    <mergeCell ref="AG581:AL581"/>
    <mergeCell ref="E580:H580"/>
    <mergeCell ref="I580:N580"/>
    <mergeCell ref="O580:T580"/>
    <mergeCell ref="U580:Z580"/>
    <mergeCell ref="AA580:AF580"/>
    <mergeCell ref="AG580:AL580"/>
    <mergeCell ref="E579:H579"/>
    <mergeCell ref="I579:N579"/>
    <mergeCell ref="O579:T579"/>
    <mergeCell ref="U579:Z579"/>
    <mergeCell ref="AA579:AF579"/>
    <mergeCell ref="AG579:AL579"/>
    <mergeCell ref="E578:H578"/>
    <mergeCell ref="I578:N578"/>
    <mergeCell ref="O578:T578"/>
    <mergeCell ref="U578:Z578"/>
    <mergeCell ref="AA578:AF578"/>
    <mergeCell ref="AG578:AL578"/>
    <mergeCell ref="E577:H577"/>
    <mergeCell ref="I577:N577"/>
    <mergeCell ref="O577:T577"/>
    <mergeCell ref="U577:Z577"/>
    <mergeCell ref="AA577:AF577"/>
    <mergeCell ref="AG577:AL577"/>
    <mergeCell ref="E576:H576"/>
    <mergeCell ref="I576:N576"/>
    <mergeCell ref="O576:T576"/>
    <mergeCell ref="U576:Z576"/>
    <mergeCell ref="AA576:AF576"/>
    <mergeCell ref="AG576:AL576"/>
    <mergeCell ref="E575:H575"/>
    <mergeCell ref="I575:N575"/>
    <mergeCell ref="O575:T575"/>
    <mergeCell ref="U575:Z575"/>
    <mergeCell ref="AA575:AF575"/>
    <mergeCell ref="AG575:AL575"/>
    <mergeCell ref="A459:A483"/>
    <mergeCell ref="A484:A508"/>
    <mergeCell ref="A509:A533"/>
    <mergeCell ref="A534:A558"/>
    <mergeCell ref="A559:A583"/>
    <mergeCell ref="C559:C583"/>
    <mergeCell ref="A309:A333"/>
    <mergeCell ref="A334:A358"/>
    <mergeCell ref="A359:A383"/>
    <mergeCell ref="A384:A408"/>
    <mergeCell ref="A409:A433"/>
    <mergeCell ref="A434:A458"/>
    <mergeCell ref="A159:A183"/>
    <mergeCell ref="A184:A208"/>
    <mergeCell ref="A209:A233"/>
    <mergeCell ref="A234:A258"/>
    <mergeCell ref="A259:A283"/>
    <mergeCell ref="A284:A308"/>
    <mergeCell ref="C534:C558"/>
    <mergeCell ref="A9:A33"/>
    <mergeCell ref="A34:A58"/>
    <mergeCell ref="A59:A83"/>
    <mergeCell ref="A84:A108"/>
    <mergeCell ref="A109:A133"/>
    <mergeCell ref="A134:A158"/>
    <mergeCell ref="E558:H558"/>
    <mergeCell ref="I558:N558"/>
    <mergeCell ref="O558:T558"/>
    <mergeCell ref="U558:Z558"/>
    <mergeCell ref="AA558:AF558"/>
    <mergeCell ref="AG558:AL558"/>
    <mergeCell ref="E557:H557"/>
    <mergeCell ref="I557:N557"/>
    <mergeCell ref="O557:T557"/>
    <mergeCell ref="U557:Z557"/>
    <mergeCell ref="AA557:AF557"/>
    <mergeCell ref="AG557:AL557"/>
    <mergeCell ref="E556:H556"/>
    <mergeCell ref="I556:N556"/>
    <mergeCell ref="O556:T556"/>
    <mergeCell ref="U556:Z556"/>
    <mergeCell ref="AA556:AF556"/>
    <mergeCell ref="AG556:AL556"/>
    <mergeCell ref="E555:H555"/>
    <mergeCell ref="I555:N555"/>
    <mergeCell ref="O555:T555"/>
    <mergeCell ref="U555:Z555"/>
    <mergeCell ref="AA555:AF555"/>
    <mergeCell ref="AG555:AL555"/>
    <mergeCell ref="E554:H554"/>
    <mergeCell ref="I554:N554"/>
    <mergeCell ref="O554:T554"/>
    <mergeCell ref="U554:Z554"/>
    <mergeCell ref="AA554:AF554"/>
    <mergeCell ref="AG554:AL554"/>
    <mergeCell ref="AA552:AF552"/>
    <mergeCell ref="AG552:AL552"/>
    <mergeCell ref="E553:H553"/>
    <mergeCell ref="I553:N553"/>
    <mergeCell ref="O553:T553"/>
    <mergeCell ref="U553:Z553"/>
    <mergeCell ref="AA553:AF553"/>
    <mergeCell ref="AG553:AL553"/>
    <mergeCell ref="AG550:AL550"/>
    <mergeCell ref="E551:H551"/>
    <mergeCell ref="I551:N551"/>
    <mergeCell ref="O551:T551"/>
    <mergeCell ref="U551:Z551"/>
    <mergeCell ref="AA551:AF551"/>
    <mergeCell ref="AG551:AL551"/>
    <mergeCell ref="E550:H550"/>
    <mergeCell ref="I550:N550"/>
    <mergeCell ref="O550:T550"/>
    <mergeCell ref="U550:Z550"/>
    <mergeCell ref="AA550:AF550"/>
    <mergeCell ref="E552:H552"/>
    <mergeCell ref="I552:N552"/>
    <mergeCell ref="O552:T552"/>
    <mergeCell ref="U552:Z552"/>
    <mergeCell ref="I528:N528"/>
    <mergeCell ref="O528:T528"/>
    <mergeCell ref="U528:Z528"/>
    <mergeCell ref="AA528:AF528"/>
    <mergeCell ref="AG528:AL528"/>
    <mergeCell ref="E533:H533"/>
    <mergeCell ref="I533:N533"/>
    <mergeCell ref="O533:T533"/>
    <mergeCell ref="U533:Z533"/>
    <mergeCell ref="AA533:AF533"/>
    <mergeCell ref="AG533:AL533"/>
    <mergeCell ref="E532:H532"/>
    <mergeCell ref="I532:N532"/>
    <mergeCell ref="O532:T532"/>
    <mergeCell ref="U532:Z532"/>
    <mergeCell ref="AA532:AF532"/>
    <mergeCell ref="AG532:AL532"/>
    <mergeCell ref="E531:H531"/>
    <mergeCell ref="I531:N531"/>
    <mergeCell ref="O531:T531"/>
    <mergeCell ref="U531:Z531"/>
    <mergeCell ref="AA531:AF531"/>
    <mergeCell ref="AG531:AL531"/>
    <mergeCell ref="AG525:AL525"/>
    <mergeCell ref="E526:H526"/>
    <mergeCell ref="I526:N526"/>
    <mergeCell ref="O526:T526"/>
    <mergeCell ref="U526:Z526"/>
    <mergeCell ref="AA526:AF526"/>
    <mergeCell ref="AG526:AL526"/>
    <mergeCell ref="C509:C533"/>
    <mergeCell ref="E525:H525"/>
    <mergeCell ref="I525:N525"/>
    <mergeCell ref="O525:T525"/>
    <mergeCell ref="U525:Z525"/>
    <mergeCell ref="AA525:AF525"/>
    <mergeCell ref="E527:H527"/>
    <mergeCell ref="I527:N527"/>
    <mergeCell ref="O527:T527"/>
    <mergeCell ref="U527:Z527"/>
    <mergeCell ref="E530:H530"/>
    <mergeCell ref="I530:N530"/>
    <mergeCell ref="O530:T530"/>
    <mergeCell ref="U530:Z530"/>
    <mergeCell ref="AA530:AF530"/>
    <mergeCell ref="AG530:AL530"/>
    <mergeCell ref="E529:H529"/>
    <mergeCell ref="I529:N529"/>
    <mergeCell ref="O529:T529"/>
    <mergeCell ref="U529:Z529"/>
    <mergeCell ref="AA529:AF529"/>
    <mergeCell ref="AG529:AL529"/>
    <mergeCell ref="AA527:AF527"/>
    <mergeCell ref="AG527:AL527"/>
    <mergeCell ref="E528:H528"/>
    <mergeCell ref="I503:N503"/>
    <mergeCell ref="O503:T503"/>
    <mergeCell ref="U503:Z503"/>
    <mergeCell ref="AA503:AF503"/>
    <mergeCell ref="AG503:AL503"/>
    <mergeCell ref="E508:H508"/>
    <mergeCell ref="I508:N508"/>
    <mergeCell ref="O508:T508"/>
    <mergeCell ref="U508:Z508"/>
    <mergeCell ref="AA508:AF508"/>
    <mergeCell ref="AG508:AL508"/>
    <mergeCell ref="E507:H507"/>
    <mergeCell ref="I507:N507"/>
    <mergeCell ref="O507:T507"/>
    <mergeCell ref="U507:Z507"/>
    <mergeCell ref="AA507:AF507"/>
    <mergeCell ref="AG507:AL507"/>
    <mergeCell ref="E506:H506"/>
    <mergeCell ref="I506:N506"/>
    <mergeCell ref="O506:T506"/>
    <mergeCell ref="U506:Z506"/>
    <mergeCell ref="AA506:AF506"/>
    <mergeCell ref="AG506:AL506"/>
    <mergeCell ref="AG500:AL500"/>
    <mergeCell ref="E501:H501"/>
    <mergeCell ref="I501:N501"/>
    <mergeCell ref="O501:T501"/>
    <mergeCell ref="U501:Z501"/>
    <mergeCell ref="AA501:AF501"/>
    <mergeCell ref="AG501:AL501"/>
    <mergeCell ref="C484:C508"/>
    <mergeCell ref="E500:H500"/>
    <mergeCell ref="I500:N500"/>
    <mergeCell ref="O500:T500"/>
    <mergeCell ref="U500:Z500"/>
    <mergeCell ref="AA500:AF500"/>
    <mergeCell ref="E502:H502"/>
    <mergeCell ref="I502:N502"/>
    <mergeCell ref="O502:T502"/>
    <mergeCell ref="U502:Z502"/>
    <mergeCell ref="E505:H505"/>
    <mergeCell ref="I505:N505"/>
    <mergeCell ref="O505:T505"/>
    <mergeCell ref="U505:Z505"/>
    <mergeCell ref="AA505:AF505"/>
    <mergeCell ref="AG505:AL505"/>
    <mergeCell ref="E504:H504"/>
    <mergeCell ref="I504:N504"/>
    <mergeCell ref="O504:T504"/>
    <mergeCell ref="U504:Z504"/>
    <mergeCell ref="AA504:AF504"/>
    <mergeCell ref="AG504:AL504"/>
    <mergeCell ref="AA502:AF502"/>
    <mergeCell ref="AG502:AL502"/>
    <mergeCell ref="E503:H503"/>
    <mergeCell ref="I478:N478"/>
    <mergeCell ref="O478:T478"/>
    <mergeCell ref="U478:Z478"/>
    <mergeCell ref="AA478:AF478"/>
    <mergeCell ref="AG478:AL478"/>
    <mergeCell ref="E483:H483"/>
    <mergeCell ref="I483:N483"/>
    <mergeCell ref="O483:T483"/>
    <mergeCell ref="U483:Z483"/>
    <mergeCell ref="AA483:AF483"/>
    <mergeCell ref="AG483:AL483"/>
    <mergeCell ref="E482:H482"/>
    <mergeCell ref="I482:N482"/>
    <mergeCell ref="O482:T482"/>
    <mergeCell ref="U482:Z482"/>
    <mergeCell ref="AA482:AF482"/>
    <mergeCell ref="AG482:AL482"/>
    <mergeCell ref="E481:H481"/>
    <mergeCell ref="I481:N481"/>
    <mergeCell ref="O481:T481"/>
    <mergeCell ref="U481:Z481"/>
    <mergeCell ref="AA481:AF481"/>
    <mergeCell ref="AG481:AL481"/>
    <mergeCell ref="AG475:AL475"/>
    <mergeCell ref="E476:H476"/>
    <mergeCell ref="I476:N476"/>
    <mergeCell ref="O476:T476"/>
    <mergeCell ref="U476:Z476"/>
    <mergeCell ref="AA476:AF476"/>
    <mergeCell ref="AG476:AL476"/>
    <mergeCell ref="C459:C483"/>
    <mergeCell ref="E475:H475"/>
    <mergeCell ref="I475:N475"/>
    <mergeCell ref="O475:T475"/>
    <mergeCell ref="U475:Z475"/>
    <mergeCell ref="AA475:AF475"/>
    <mergeCell ref="E477:H477"/>
    <mergeCell ref="I477:N477"/>
    <mergeCell ref="O477:T477"/>
    <mergeCell ref="U477:Z477"/>
    <mergeCell ref="E480:H480"/>
    <mergeCell ref="I480:N480"/>
    <mergeCell ref="O480:T480"/>
    <mergeCell ref="U480:Z480"/>
    <mergeCell ref="AA480:AF480"/>
    <mergeCell ref="AG480:AL480"/>
    <mergeCell ref="E479:H479"/>
    <mergeCell ref="I479:N479"/>
    <mergeCell ref="O479:T479"/>
    <mergeCell ref="U479:Z479"/>
    <mergeCell ref="AA479:AF479"/>
    <mergeCell ref="AG479:AL479"/>
    <mergeCell ref="AA477:AF477"/>
    <mergeCell ref="AG477:AL477"/>
    <mergeCell ref="E478:H478"/>
    <mergeCell ref="I453:N453"/>
    <mergeCell ref="O453:T453"/>
    <mergeCell ref="U453:Z453"/>
    <mergeCell ref="AA453:AF453"/>
    <mergeCell ref="AG453:AL453"/>
    <mergeCell ref="E458:H458"/>
    <mergeCell ref="I458:N458"/>
    <mergeCell ref="O458:T458"/>
    <mergeCell ref="U458:Z458"/>
    <mergeCell ref="AA458:AF458"/>
    <mergeCell ref="AG458:AL458"/>
    <mergeCell ref="E457:H457"/>
    <mergeCell ref="I457:N457"/>
    <mergeCell ref="O457:T457"/>
    <mergeCell ref="U457:Z457"/>
    <mergeCell ref="AA457:AF457"/>
    <mergeCell ref="AG457:AL457"/>
    <mergeCell ref="E456:H456"/>
    <mergeCell ref="I456:N456"/>
    <mergeCell ref="O456:T456"/>
    <mergeCell ref="U456:Z456"/>
    <mergeCell ref="AA456:AF456"/>
    <mergeCell ref="AG456:AL456"/>
    <mergeCell ref="AG450:AL450"/>
    <mergeCell ref="E451:H451"/>
    <mergeCell ref="I451:N451"/>
    <mergeCell ref="O451:T451"/>
    <mergeCell ref="U451:Z451"/>
    <mergeCell ref="AA451:AF451"/>
    <mergeCell ref="AG451:AL451"/>
    <mergeCell ref="C434:C458"/>
    <mergeCell ref="E450:H450"/>
    <mergeCell ref="I450:N450"/>
    <mergeCell ref="O450:T450"/>
    <mergeCell ref="U450:Z450"/>
    <mergeCell ref="AA450:AF450"/>
    <mergeCell ref="E452:H452"/>
    <mergeCell ref="I452:N452"/>
    <mergeCell ref="O452:T452"/>
    <mergeCell ref="U452:Z452"/>
    <mergeCell ref="E455:H455"/>
    <mergeCell ref="I455:N455"/>
    <mergeCell ref="O455:T455"/>
    <mergeCell ref="U455:Z455"/>
    <mergeCell ref="AA455:AF455"/>
    <mergeCell ref="AG455:AL455"/>
    <mergeCell ref="E454:H454"/>
    <mergeCell ref="I454:N454"/>
    <mergeCell ref="O454:T454"/>
    <mergeCell ref="U454:Z454"/>
    <mergeCell ref="AA454:AF454"/>
    <mergeCell ref="AG454:AL454"/>
    <mergeCell ref="AA452:AF452"/>
    <mergeCell ref="AG452:AL452"/>
    <mergeCell ref="E453:H453"/>
    <mergeCell ref="I428:N428"/>
    <mergeCell ref="O428:T428"/>
    <mergeCell ref="U428:Z428"/>
    <mergeCell ref="AA428:AF428"/>
    <mergeCell ref="AG428:AL428"/>
    <mergeCell ref="E433:H433"/>
    <mergeCell ref="I433:N433"/>
    <mergeCell ref="O433:T433"/>
    <mergeCell ref="U433:Z433"/>
    <mergeCell ref="AA433:AF433"/>
    <mergeCell ref="AG433:AL433"/>
    <mergeCell ref="E432:H432"/>
    <mergeCell ref="I432:N432"/>
    <mergeCell ref="O432:T432"/>
    <mergeCell ref="U432:Z432"/>
    <mergeCell ref="AA432:AF432"/>
    <mergeCell ref="AG432:AL432"/>
    <mergeCell ref="E431:H431"/>
    <mergeCell ref="I431:N431"/>
    <mergeCell ref="O431:T431"/>
    <mergeCell ref="U431:Z431"/>
    <mergeCell ref="AA431:AF431"/>
    <mergeCell ref="AG431:AL431"/>
    <mergeCell ref="AG425:AL425"/>
    <mergeCell ref="E426:H426"/>
    <mergeCell ref="I426:N426"/>
    <mergeCell ref="O426:T426"/>
    <mergeCell ref="U426:Z426"/>
    <mergeCell ref="AA426:AF426"/>
    <mergeCell ref="AG426:AL426"/>
    <mergeCell ref="C409:C433"/>
    <mergeCell ref="E425:H425"/>
    <mergeCell ref="I425:N425"/>
    <mergeCell ref="O425:T425"/>
    <mergeCell ref="U425:Z425"/>
    <mergeCell ref="AA425:AF425"/>
    <mergeCell ref="E427:H427"/>
    <mergeCell ref="I427:N427"/>
    <mergeCell ref="O427:T427"/>
    <mergeCell ref="U427:Z427"/>
    <mergeCell ref="E430:H430"/>
    <mergeCell ref="I430:N430"/>
    <mergeCell ref="O430:T430"/>
    <mergeCell ref="U430:Z430"/>
    <mergeCell ref="AA430:AF430"/>
    <mergeCell ref="AG430:AL430"/>
    <mergeCell ref="E429:H429"/>
    <mergeCell ref="I429:N429"/>
    <mergeCell ref="O429:T429"/>
    <mergeCell ref="U429:Z429"/>
    <mergeCell ref="AA429:AF429"/>
    <mergeCell ref="AG429:AL429"/>
    <mergeCell ref="AA427:AF427"/>
    <mergeCell ref="AG427:AL427"/>
    <mergeCell ref="E428:H428"/>
    <mergeCell ref="I403:N403"/>
    <mergeCell ref="O403:T403"/>
    <mergeCell ref="U403:Z403"/>
    <mergeCell ref="AA403:AF403"/>
    <mergeCell ref="AG403:AL403"/>
    <mergeCell ref="E408:H408"/>
    <mergeCell ref="I408:N408"/>
    <mergeCell ref="O408:T408"/>
    <mergeCell ref="U408:Z408"/>
    <mergeCell ref="AA408:AF408"/>
    <mergeCell ref="AG408:AL408"/>
    <mergeCell ref="E407:H407"/>
    <mergeCell ref="I407:N407"/>
    <mergeCell ref="O407:T407"/>
    <mergeCell ref="U407:Z407"/>
    <mergeCell ref="AA407:AF407"/>
    <mergeCell ref="AG407:AL407"/>
    <mergeCell ref="E406:H406"/>
    <mergeCell ref="I406:N406"/>
    <mergeCell ref="O406:T406"/>
    <mergeCell ref="U406:Z406"/>
    <mergeCell ref="AA406:AF406"/>
    <mergeCell ref="AG406:AL406"/>
    <mergeCell ref="AG400:AL400"/>
    <mergeCell ref="E401:H401"/>
    <mergeCell ref="I401:N401"/>
    <mergeCell ref="O401:T401"/>
    <mergeCell ref="U401:Z401"/>
    <mergeCell ref="AA401:AF401"/>
    <mergeCell ref="AG401:AL401"/>
    <mergeCell ref="C384:C408"/>
    <mergeCell ref="E400:H400"/>
    <mergeCell ref="I400:N400"/>
    <mergeCell ref="O400:T400"/>
    <mergeCell ref="U400:Z400"/>
    <mergeCell ref="AA400:AF400"/>
    <mergeCell ref="E402:H402"/>
    <mergeCell ref="I402:N402"/>
    <mergeCell ref="O402:T402"/>
    <mergeCell ref="U402:Z402"/>
    <mergeCell ref="E405:H405"/>
    <mergeCell ref="I405:N405"/>
    <mergeCell ref="O405:T405"/>
    <mergeCell ref="U405:Z405"/>
    <mergeCell ref="AA405:AF405"/>
    <mergeCell ref="AG405:AL405"/>
    <mergeCell ref="E404:H404"/>
    <mergeCell ref="I404:N404"/>
    <mergeCell ref="O404:T404"/>
    <mergeCell ref="U404:Z404"/>
    <mergeCell ref="AA404:AF404"/>
    <mergeCell ref="AG404:AL404"/>
    <mergeCell ref="AA402:AF402"/>
    <mergeCell ref="AG402:AL402"/>
    <mergeCell ref="E403:H403"/>
    <mergeCell ref="I378:N378"/>
    <mergeCell ref="O378:T378"/>
    <mergeCell ref="U378:Z378"/>
    <mergeCell ref="AA378:AF378"/>
    <mergeCell ref="AG378:AL378"/>
    <mergeCell ref="E383:H383"/>
    <mergeCell ref="I383:N383"/>
    <mergeCell ref="O383:T383"/>
    <mergeCell ref="U383:Z383"/>
    <mergeCell ref="AA383:AF383"/>
    <mergeCell ref="AG383:AL383"/>
    <mergeCell ref="E382:H382"/>
    <mergeCell ref="I382:N382"/>
    <mergeCell ref="O382:T382"/>
    <mergeCell ref="U382:Z382"/>
    <mergeCell ref="AA382:AF382"/>
    <mergeCell ref="AG382:AL382"/>
    <mergeCell ref="E381:H381"/>
    <mergeCell ref="I381:N381"/>
    <mergeCell ref="O381:T381"/>
    <mergeCell ref="U381:Z381"/>
    <mergeCell ref="AA381:AF381"/>
    <mergeCell ref="AG381:AL381"/>
    <mergeCell ref="AG375:AL375"/>
    <mergeCell ref="E376:H376"/>
    <mergeCell ref="I376:N376"/>
    <mergeCell ref="O376:T376"/>
    <mergeCell ref="U376:Z376"/>
    <mergeCell ref="AA376:AF376"/>
    <mergeCell ref="AG376:AL376"/>
    <mergeCell ref="C359:C383"/>
    <mergeCell ref="E375:H375"/>
    <mergeCell ref="I375:N375"/>
    <mergeCell ref="O375:T375"/>
    <mergeCell ref="U375:Z375"/>
    <mergeCell ref="AA375:AF375"/>
    <mergeCell ref="E377:H377"/>
    <mergeCell ref="I377:N377"/>
    <mergeCell ref="O377:T377"/>
    <mergeCell ref="U377:Z377"/>
    <mergeCell ref="E380:H380"/>
    <mergeCell ref="I380:N380"/>
    <mergeCell ref="O380:T380"/>
    <mergeCell ref="U380:Z380"/>
    <mergeCell ref="AA380:AF380"/>
    <mergeCell ref="AG380:AL380"/>
    <mergeCell ref="E379:H379"/>
    <mergeCell ref="I379:N379"/>
    <mergeCell ref="O379:T379"/>
    <mergeCell ref="U379:Z379"/>
    <mergeCell ref="AA379:AF379"/>
    <mergeCell ref="AG379:AL379"/>
    <mergeCell ref="AA377:AF377"/>
    <mergeCell ref="AG377:AL377"/>
    <mergeCell ref="E378:H378"/>
    <mergeCell ref="I353:N353"/>
    <mergeCell ref="O353:T353"/>
    <mergeCell ref="U353:Z353"/>
    <mergeCell ref="AA353:AF353"/>
    <mergeCell ref="AG353:AL353"/>
    <mergeCell ref="E358:H358"/>
    <mergeCell ref="I358:N358"/>
    <mergeCell ref="O358:T358"/>
    <mergeCell ref="U358:Z358"/>
    <mergeCell ref="AA358:AF358"/>
    <mergeCell ref="AG358:AL358"/>
    <mergeCell ref="E357:H357"/>
    <mergeCell ref="I357:N357"/>
    <mergeCell ref="O357:T357"/>
    <mergeCell ref="U357:Z357"/>
    <mergeCell ref="AA357:AF357"/>
    <mergeCell ref="AG357:AL357"/>
    <mergeCell ref="E356:H356"/>
    <mergeCell ref="I356:N356"/>
    <mergeCell ref="O356:T356"/>
    <mergeCell ref="U356:Z356"/>
    <mergeCell ref="AA356:AF356"/>
    <mergeCell ref="AG356:AL356"/>
    <mergeCell ref="AG350:AL350"/>
    <mergeCell ref="E351:H351"/>
    <mergeCell ref="I351:N351"/>
    <mergeCell ref="O351:T351"/>
    <mergeCell ref="U351:Z351"/>
    <mergeCell ref="AA351:AF351"/>
    <mergeCell ref="AG351:AL351"/>
    <mergeCell ref="C334:C358"/>
    <mergeCell ref="E350:H350"/>
    <mergeCell ref="I350:N350"/>
    <mergeCell ref="O350:T350"/>
    <mergeCell ref="U350:Z350"/>
    <mergeCell ref="AA350:AF350"/>
    <mergeCell ref="E352:H352"/>
    <mergeCell ref="I352:N352"/>
    <mergeCell ref="O352:T352"/>
    <mergeCell ref="U352:Z352"/>
    <mergeCell ref="E355:H355"/>
    <mergeCell ref="I355:N355"/>
    <mergeCell ref="O355:T355"/>
    <mergeCell ref="U355:Z355"/>
    <mergeCell ref="AA355:AF355"/>
    <mergeCell ref="AG355:AL355"/>
    <mergeCell ref="E354:H354"/>
    <mergeCell ref="I354:N354"/>
    <mergeCell ref="O354:T354"/>
    <mergeCell ref="U354:Z354"/>
    <mergeCell ref="AA354:AF354"/>
    <mergeCell ref="AG354:AL354"/>
    <mergeCell ref="AA352:AF352"/>
    <mergeCell ref="AG352:AL352"/>
    <mergeCell ref="E353:H353"/>
    <mergeCell ref="I328:N328"/>
    <mergeCell ref="O328:T328"/>
    <mergeCell ref="U328:Z328"/>
    <mergeCell ref="AA328:AF328"/>
    <mergeCell ref="AG328:AL328"/>
    <mergeCell ref="E333:H333"/>
    <mergeCell ref="I333:N333"/>
    <mergeCell ref="O333:T333"/>
    <mergeCell ref="U333:Z333"/>
    <mergeCell ref="AA333:AF333"/>
    <mergeCell ref="AG333:AL333"/>
    <mergeCell ref="E332:H332"/>
    <mergeCell ref="I332:N332"/>
    <mergeCell ref="O332:T332"/>
    <mergeCell ref="U332:Z332"/>
    <mergeCell ref="AA332:AF332"/>
    <mergeCell ref="AG332:AL332"/>
    <mergeCell ref="E331:H331"/>
    <mergeCell ref="I331:N331"/>
    <mergeCell ref="O331:T331"/>
    <mergeCell ref="U331:Z331"/>
    <mergeCell ref="AA331:AF331"/>
    <mergeCell ref="AG331:AL331"/>
    <mergeCell ref="AG325:AL325"/>
    <mergeCell ref="E326:H326"/>
    <mergeCell ref="I326:N326"/>
    <mergeCell ref="O326:T326"/>
    <mergeCell ref="U326:Z326"/>
    <mergeCell ref="AA326:AF326"/>
    <mergeCell ref="AG326:AL326"/>
    <mergeCell ref="C309:C333"/>
    <mergeCell ref="E325:H325"/>
    <mergeCell ref="I325:N325"/>
    <mergeCell ref="O325:T325"/>
    <mergeCell ref="U325:Z325"/>
    <mergeCell ref="AA325:AF325"/>
    <mergeCell ref="E327:H327"/>
    <mergeCell ref="I327:N327"/>
    <mergeCell ref="O327:T327"/>
    <mergeCell ref="U327:Z327"/>
    <mergeCell ref="E330:H330"/>
    <mergeCell ref="I330:N330"/>
    <mergeCell ref="O330:T330"/>
    <mergeCell ref="U330:Z330"/>
    <mergeCell ref="AA330:AF330"/>
    <mergeCell ref="AG330:AL330"/>
    <mergeCell ref="E329:H329"/>
    <mergeCell ref="I329:N329"/>
    <mergeCell ref="O329:T329"/>
    <mergeCell ref="U329:Z329"/>
    <mergeCell ref="AA329:AF329"/>
    <mergeCell ref="AG329:AL329"/>
    <mergeCell ref="AA327:AF327"/>
    <mergeCell ref="AG327:AL327"/>
    <mergeCell ref="E328:H328"/>
    <mergeCell ref="I303:N303"/>
    <mergeCell ref="O303:T303"/>
    <mergeCell ref="U303:Z303"/>
    <mergeCell ref="AA303:AF303"/>
    <mergeCell ref="AG303:AL303"/>
    <mergeCell ref="E308:H308"/>
    <mergeCell ref="I308:N308"/>
    <mergeCell ref="O308:T308"/>
    <mergeCell ref="U308:Z308"/>
    <mergeCell ref="AA308:AF308"/>
    <mergeCell ref="AG308:AL308"/>
    <mergeCell ref="E307:H307"/>
    <mergeCell ref="I307:N307"/>
    <mergeCell ref="O307:T307"/>
    <mergeCell ref="U307:Z307"/>
    <mergeCell ref="AA307:AF307"/>
    <mergeCell ref="AG307:AL307"/>
    <mergeCell ref="E306:H306"/>
    <mergeCell ref="I306:N306"/>
    <mergeCell ref="O306:T306"/>
    <mergeCell ref="U306:Z306"/>
    <mergeCell ref="AA306:AF306"/>
    <mergeCell ref="AG306:AL306"/>
    <mergeCell ref="AG300:AL300"/>
    <mergeCell ref="E301:H301"/>
    <mergeCell ref="I301:N301"/>
    <mergeCell ref="O301:T301"/>
    <mergeCell ref="U301:Z301"/>
    <mergeCell ref="AA301:AF301"/>
    <mergeCell ref="AG301:AL301"/>
    <mergeCell ref="C284:C308"/>
    <mergeCell ref="E300:H300"/>
    <mergeCell ref="I300:N300"/>
    <mergeCell ref="O300:T300"/>
    <mergeCell ref="U300:Z300"/>
    <mergeCell ref="AA300:AF300"/>
    <mergeCell ref="E302:H302"/>
    <mergeCell ref="I302:N302"/>
    <mergeCell ref="O302:T302"/>
    <mergeCell ref="U302:Z302"/>
    <mergeCell ref="E305:H305"/>
    <mergeCell ref="I305:N305"/>
    <mergeCell ref="O305:T305"/>
    <mergeCell ref="U305:Z305"/>
    <mergeCell ref="AA305:AF305"/>
    <mergeCell ref="AG305:AL305"/>
    <mergeCell ref="E304:H304"/>
    <mergeCell ref="I304:N304"/>
    <mergeCell ref="O304:T304"/>
    <mergeCell ref="U304:Z304"/>
    <mergeCell ref="AA304:AF304"/>
    <mergeCell ref="AG304:AL304"/>
    <mergeCell ref="AA302:AF302"/>
    <mergeCell ref="AG302:AL302"/>
    <mergeCell ref="E303:H303"/>
    <mergeCell ref="I278:N278"/>
    <mergeCell ref="O278:T278"/>
    <mergeCell ref="U278:Z278"/>
    <mergeCell ref="AA278:AF278"/>
    <mergeCell ref="AG278:AL278"/>
    <mergeCell ref="E283:H283"/>
    <mergeCell ref="I283:N283"/>
    <mergeCell ref="O283:T283"/>
    <mergeCell ref="U283:Z283"/>
    <mergeCell ref="AA283:AF283"/>
    <mergeCell ref="AG283:AL283"/>
    <mergeCell ref="E282:H282"/>
    <mergeCell ref="I282:N282"/>
    <mergeCell ref="O282:T282"/>
    <mergeCell ref="U282:Z282"/>
    <mergeCell ref="AA282:AF282"/>
    <mergeCell ref="AG282:AL282"/>
    <mergeCell ref="E281:H281"/>
    <mergeCell ref="I281:N281"/>
    <mergeCell ref="O281:T281"/>
    <mergeCell ref="U281:Z281"/>
    <mergeCell ref="AA281:AF281"/>
    <mergeCell ref="AG281:AL281"/>
    <mergeCell ref="AG275:AL275"/>
    <mergeCell ref="E276:H276"/>
    <mergeCell ref="I276:N276"/>
    <mergeCell ref="O276:T276"/>
    <mergeCell ref="U276:Z276"/>
    <mergeCell ref="AA276:AF276"/>
    <mergeCell ref="AG276:AL276"/>
    <mergeCell ref="C259:C283"/>
    <mergeCell ref="E275:H275"/>
    <mergeCell ref="I275:N275"/>
    <mergeCell ref="O275:T275"/>
    <mergeCell ref="U275:Z275"/>
    <mergeCell ref="AA275:AF275"/>
    <mergeCell ref="E277:H277"/>
    <mergeCell ref="I277:N277"/>
    <mergeCell ref="O277:T277"/>
    <mergeCell ref="U277:Z277"/>
    <mergeCell ref="E280:H280"/>
    <mergeCell ref="I280:N280"/>
    <mergeCell ref="O280:T280"/>
    <mergeCell ref="U280:Z280"/>
    <mergeCell ref="AA280:AF280"/>
    <mergeCell ref="AG280:AL280"/>
    <mergeCell ref="E279:H279"/>
    <mergeCell ref="I279:N279"/>
    <mergeCell ref="O279:T279"/>
    <mergeCell ref="U279:Z279"/>
    <mergeCell ref="AA279:AF279"/>
    <mergeCell ref="AG279:AL279"/>
    <mergeCell ref="AA277:AF277"/>
    <mergeCell ref="AG277:AL277"/>
    <mergeCell ref="E278:H278"/>
    <mergeCell ref="I253:N253"/>
    <mergeCell ref="O253:T253"/>
    <mergeCell ref="U253:Z253"/>
    <mergeCell ref="AA253:AF253"/>
    <mergeCell ref="AG253:AL253"/>
    <mergeCell ref="E258:H258"/>
    <mergeCell ref="I258:N258"/>
    <mergeCell ref="O258:T258"/>
    <mergeCell ref="U258:Z258"/>
    <mergeCell ref="AA258:AF258"/>
    <mergeCell ref="AG258:AL258"/>
    <mergeCell ref="E257:H257"/>
    <mergeCell ref="I257:N257"/>
    <mergeCell ref="O257:T257"/>
    <mergeCell ref="U257:Z257"/>
    <mergeCell ref="AA257:AF257"/>
    <mergeCell ref="AG257:AL257"/>
    <mergeCell ref="E256:H256"/>
    <mergeCell ref="I256:N256"/>
    <mergeCell ref="O256:T256"/>
    <mergeCell ref="U256:Z256"/>
    <mergeCell ref="AA256:AF256"/>
    <mergeCell ref="AG256:AL256"/>
    <mergeCell ref="AG250:AL250"/>
    <mergeCell ref="E251:H251"/>
    <mergeCell ref="I251:N251"/>
    <mergeCell ref="O251:T251"/>
    <mergeCell ref="U251:Z251"/>
    <mergeCell ref="AA251:AF251"/>
    <mergeCell ref="AG251:AL251"/>
    <mergeCell ref="C234:C258"/>
    <mergeCell ref="E250:H250"/>
    <mergeCell ref="I250:N250"/>
    <mergeCell ref="O250:T250"/>
    <mergeCell ref="U250:Z250"/>
    <mergeCell ref="AA250:AF250"/>
    <mergeCell ref="E252:H252"/>
    <mergeCell ref="I252:N252"/>
    <mergeCell ref="O252:T252"/>
    <mergeCell ref="U252:Z252"/>
    <mergeCell ref="E255:H255"/>
    <mergeCell ref="I255:N255"/>
    <mergeCell ref="O255:T255"/>
    <mergeCell ref="U255:Z255"/>
    <mergeCell ref="AA255:AF255"/>
    <mergeCell ref="AG255:AL255"/>
    <mergeCell ref="E254:H254"/>
    <mergeCell ref="I254:N254"/>
    <mergeCell ref="O254:T254"/>
    <mergeCell ref="U254:Z254"/>
    <mergeCell ref="AA254:AF254"/>
    <mergeCell ref="AG254:AL254"/>
    <mergeCell ref="AA252:AF252"/>
    <mergeCell ref="AG252:AL252"/>
    <mergeCell ref="E253:H253"/>
    <mergeCell ref="I228:N228"/>
    <mergeCell ref="O228:T228"/>
    <mergeCell ref="U228:Z228"/>
    <mergeCell ref="AA228:AF228"/>
    <mergeCell ref="AG228:AL228"/>
    <mergeCell ref="E233:H233"/>
    <mergeCell ref="I233:N233"/>
    <mergeCell ref="O233:T233"/>
    <mergeCell ref="U233:Z233"/>
    <mergeCell ref="AA233:AF233"/>
    <mergeCell ref="AG233:AL233"/>
    <mergeCell ref="E232:H232"/>
    <mergeCell ref="I232:N232"/>
    <mergeCell ref="O232:T232"/>
    <mergeCell ref="U232:Z232"/>
    <mergeCell ref="AA232:AF232"/>
    <mergeCell ref="AG232:AL232"/>
    <mergeCell ref="E231:H231"/>
    <mergeCell ref="I231:N231"/>
    <mergeCell ref="O231:T231"/>
    <mergeCell ref="U231:Z231"/>
    <mergeCell ref="AA231:AF231"/>
    <mergeCell ref="AG231:AL231"/>
    <mergeCell ref="AG225:AL225"/>
    <mergeCell ref="E226:H226"/>
    <mergeCell ref="I226:N226"/>
    <mergeCell ref="O226:T226"/>
    <mergeCell ref="U226:Z226"/>
    <mergeCell ref="AA226:AF226"/>
    <mergeCell ref="AG226:AL226"/>
    <mergeCell ref="C209:C233"/>
    <mergeCell ref="E225:H225"/>
    <mergeCell ref="I225:N225"/>
    <mergeCell ref="O225:T225"/>
    <mergeCell ref="U225:Z225"/>
    <mergeCell ref="AA225:AF225"/>
    <mergeCell ref="E227:H227"/>
    <mergeCell ref="I227:N227"/>
    <mergeCell ref="O227:T227"/>
    <mergeCell ref="U227:Z227"/>
    <mergeCell ref="E230:H230"/>
    <mergeCell ref="I230:N230"/>
    <mergeCell ref="O230:T230"/>
    <mergeCell ref="U230:Z230"/>
    <mergeCell ref="AA230:AF230"/>
    <mergeCell ref="AG230:AL230"/>
    <mergeCell ref="E229:H229"/>
    <mergeCell ref="I229:N229"/>
    <mergeCell ref="O229:T229"/>
    <mergeCell ref="U229:Z229"/>
    <mergeCell ref="AA229:AF229"/>
    <mergeCell ref="AG229:AL229"/>
    <mergeCell ref="AA227:AF227"/>
    <mergeCell ref="AG227:AL227"/>
    <mergeCell ref="E228:H228"/>
    <mergeCell ref="I203:N203"/>
    <mergeCell ref="O203:T203"/>
    <mergeCell ref="U203:Z203"/>
    <mergeCell ref="AA203:AF203"/>
    <mergeCell ref="AG203:AL203"/>
    <mergeCell ref="E208:H208"/>
    <mergeCell ref="I208:N208"/>
    <mergeCell ref="O208:T208"/>
    <mergeCell ref="U208:Z208"/>
    <mergeCell ref="AA208:AF208"/>
    <mergeCell ref="AG208:AL208"/>
    <mergeCell ref="E207:H207"/>
    <mergeCell ref="I207:N207"/>
    <mergeCell ref="O207:T207"/>
    <mergeCell ref="U207:Z207"/>
    <mergeCell ref="AA207:AF207"/>
    <mergeCell ref="AG207:AL207"/>
    <mergeCell ref="E206:H206"/>
    <mergeCell ref="I206:N206"/>
    <mergeCell ref="O206:T206"/>
    <mergeCell ref="U206:Z206"/>
    <mergeCell ref="AA206:AF206"/>
    <mergeCell ref="AG206:AL206"/>
    <mergeCell ref="AG200:AL200"/>
    <mergeCell ref="E201:H201"/>
    <mergeCell ref="I201:N201"/>
    <mergeCell ref="O201:T201"/>
    <mergeCell ref="U201:Z201"/>
    <mergeCell ref="AA201:AF201"/>
    <mergeCell ref="AG201:AL201"/>
    <mergeCell ref="C184:C208"/>
    <mergeCell ref="E200:H200"/>
    <mergeCell ref="I200:N200"/>
    <mergeCell ref="O200:T200"/>
    <mergeCell ref="U200:Z200"/>
    <mergeCell ref="AA200:AF200"/>
    <mergeCell ref="E202:H202"/>
    <mergeCell ref="I202:N202"/>
    <mergeCell ref="O202:T202"/>
    <mergeCell ref="U202:Z202"/>
    <mergeCell ref="E205:H205"/>
    <mergeCell ref="I205:N205"/>
    <mergeCell ref="O205:T205"/>
    <mergeCell ref="U205:Z205"/>
    <mergeCell ref="AA205:AF205"/>
    <mergeCell ref="AG205:AL205"/>
    <mergeCell ref="E204:H204"/>
    <mergeCell ref="I204:N204"/>
    <mergeCell ref="O204:T204"/>
    <mergeCell ref="U204:Z204"/>
    <mergeCell ref="AA204:AF204"/>
    <mergeCell ref="AG204:AL204"/>
    <mergeCell ref="AA202:AF202"/>
    <mergeCell ref="AG202:AL202"/>
    <mergeCell ref="E203:H203"/>
    <mergeCell ref="I178:N178"/>
    <mergeCell ref="O178:T178"/>
    <mergeCell ref="U178:Z178"/>
    <mergeCell ref="AA178:AF178"/>
    <mergeCell ref="AG178:AL178"/>
    <mergeCell ref="E183:H183"/>
    <mergeCell ref="I183:N183"/>
    <mergeCell ref="O183:T183"/>
    <mergeCell ref="U183:Z183"/>
    <mergeCell ref="AA183:AF183"/>
    <mergeCell ref="AG183:AL183"/>
    <mergeCell ref="E182:H182"/>
    <mergeCell ref="I182:N182"/>
    <mergeCell ref="O182:T182"/>
    <mergeCell ref="U182:Z182"/>
    <mergeCell ref="AA182:AF182"/>
    <mergeCell ref="AG182:AL182"/>
    <mergeCell ref="E181:H181"/>
    <mergeCell ref="I181:N181"/>
    <mergeCell ref="O181:T181"/>
    <mergeCell ref="U181:Z181"/>
    <mergeCell ref="AA181:AF181"/>
    <mergeCell ref="AG181:AL181"/>
    <mergeCell ref="AG175:AL175"/>
    <mergeCell ref="E176:H176"/>
    <mergeCell ref="I176:N176"/>
    <mergeCell ref="O176:T176"/>
    <mergeCell ref="U176:Z176"/>
    <mergeCell ref="AA176:AF176"/>
    <mergeCell ref="AG176:AL176"/>
    <mergeCell ref="C159:C183"/>
    <mergeCell ref="E175:H175"/>
    <mergeCell ref="I175:N175"/>
    <mergeCell ref="O175:T175"/>
    <mergeCell ref="U175:Z175"/>
    <mergeCell ref="AA175:AF175"/>
    <mergeCell ref="E177:H177"/>
    <mergeCell ref="I177:N177"/>
    <mergeCell ref="O177:T177"/>
    <mergeCell ref="U177:Z177"/>
    <mergeCell ref="E180:H180"/>
    <mergeCell ref="I180:N180"/>
    <mergeCell ref="O180:T180"/>
    <mergeCell ref="U180:Z180"/>
    <mergeCell ref="AA180:AF180"/>
    <mergeCell ref="AG180:AL180"/>
    <mergeCell ref="E179:H179"/>
    <mergeCell ref="I179:N179"/>
    <mergeCell ref="O179:T179"/>
    <mergeCell ref="U179:Z179"/>
    <mergeCell ref="AA179:AF179"/>
    <mergeCell ref="AG179:AL179"/>
    <mergeCell ref="AA177:AF177"/>
    <mergeCell ref="AG177:AL177"/>
    <mergeCell ref="E178:H178"/>
    <mergeCell ref="I153:N153"/>
    <mergeCell ref="O153:T153"/>
    <mergeCell ref="U153:Z153"/>
    <mergeCell ref="AA153:AF153"/>
    <mergeCell ref="AG153:AL153"/>
    <mergeCell ref="E158:H158"/>
    <mergeCell ref="I158:N158"/>
    <mergeCell ref="O158:T158"/>
    <mergeCell ref="U158:Z158"/>
    <mergeCell ref="AA158:AF158"/>
    <mergeCell ref="AG158:AL158"/>
    <mergeCell ref="E157:H157"/>
    <mergeCell ref="I157:N157"/>
    <mergeCell ref="O157:T157"/>
    <mergeCell ref="U157:Z157"/>
    <mergeCell ref="AA157:AF157"/>
    <mergeCell ref="AG157:AL157"/>
    <mergeCell ref="E156:H156"/>
    <mergeCell ref="I156:N156"/>
    <mergeCell ref="O156:T156"/>
    <mergeCell ref="U156:Z156"/>
    <mergeCell ref="AA156:AF156"/>
    <mergeCell ref="AG156:AL156"/>
    <mergeCell ref="AG150:AL150"/>
    <mergeCell ref="E151:H151"/>
    <mergeCell ref="I151:N151"/>
    <mergeCell ref="O151:T151"/>
    <mergeCell ref="U151:Z151"/>
    <mergeCell ref="AA151:AF151"/>
    <mergeCell ref="AG151:AL151"/>
    <mergeCell ref="C134:C158"/>
    <mergeCell ref="E150:H150"/>
    <mergeCell ref="I150:N150"/>
    <mergeCell ref="O150:T150"/>
    <mergeCell ref="U150:Z150"/>
    <mergeCell ref="AA150:AF150"/>
    <mergeCell ref="E152:H152"/>
    <mergeCell ref="I152:N152"/>
    <mergeCell ref="O152:T152"/>
    <mergeCell ref="U152:Z152"/>
    <mergeCell ref="E155:H155"/>
    <mergeCell ref="I155:N155"/>
    <mergeCell ref="O155:T155"/>
    <mergeCell ref="U155:Z155"/>
    <mergeCell ref="AA155:AF155"/>
    <mergeCell ref="AG155:AL155"/>
    <mergeCell ref="E154:H154"/>
    <mergeCell ref="I154:N154"/>
    <mergeCell ref="O154:T154"/>
    <mergeCell ref="U154:Z154"/>
    <mergeCell ref="AA154:AF154"/>
    <mergeCell ref="AG154:AL154"/>
    <mergeCell ref="AA152:AF152"/>
    <mergeCell ref="AG152:AL152"/>
    <mergeCell ref="E153:H153"/>
    <mergeCell ref="I128:N128"/>
    <mergeCell ref="O128:T128"/>
    <mergeCell ref="U128:Z128"/>
    <mergeCell ref="AA128:AF128"/>
    <mergeCell ref="AG128:AL128"/>
    <mergeCell ref="E133:H133"/>
    <mergeCell ref="I133:N133"/>
    <mergeCell ref="O133:T133"/>
    <mergeCell ref="U133:Z133"/>
    <mergeCell ref="AA133:AF133"/>
    <mergeCell ref="AG133:AL133"/>
    <mergeCell ref="E132:H132"/>
    <mergeCell ref="I132:N132"/>
    <mergeCell ref="O132:T132"/>
    <mergeCell ref="U132:Z132"/>
    <mergeCell ref="AA132:AF132"/>
    <mergeCell ref="AG132:AL132"/>
    <mergeCell ref="E131:H131"/>
    <mergeCell ref="I131:N131"/>
    <mergeCell ref="O131:T131"/>
    <mergeCell ref="U131:Z131"/>
    <mergeCell ref="AA131:AF131"/>
    <mergeCell ref="AG131:AL131"/>
    <mergeCell ref="AG125:AL125"/>
    <mergeCell ref="E126:H126"/>
    <mergeCell ref="I126:N126"/>
    <mergeCell ref="O126:T126"/>
    <mergeCell ref="U126:Z126"/>
    <mergeCell ref="AA126:AF126"/>
    <mergeCell ref="AG126:AL126"/>
    <mergeCell ref="C109:C133"/>
    <mergeCell ref="E125:H125"/>
    <mergeCell ref="I125:N125"/>
    <mergeCell ref="O125:T125"/>
    <mergeCell ref="U125:Z125"/>
    <mergeCell ref="AA125:AF125"/>
    <mergeCell ref="E127:H127"/>
    <mergeCell ref="I127:N127"/>
    <mergeCell ref="O127:T127"/>
    <mergeCell ref="U127:Z127"/>
    <mergeCell ref="E130:H130"/>
    <mergeCell ref="I130:N130"/>
    <mergeCell ref="O130:T130"/>
    <mergeCell ref="U130:Z130"/>
    <mergeCell ref="AA130:AF130"/>
    <mergeCell ref="AG130:AL130"/>
    <mergeCell ref="E129:H129"/>
    <mergeCell ref="I129:N129"/>
    <mergeCell ref="O129:T129"/>
    <mergeCell ref="U129:Z129"/>
    <mergeCell ref="AA129:AF129"/>
    <mergeCell ref="AG129:AL129"/>
    <mergeCell ref="AA127:AF127"/>
    <mergeCell ref="AG127:AL127"/>
    <mergeCell ref="E128:H128"/>
    <mergeCell ref="I103:N103"/>
    <mergeCell ref="O103:T103"/>
    <mergeCell ref="U103:Z103"/>
    <mergeCell ref="AA103:AF103"/>
    <mergeCell ref="AG103:AL103"/>
    <mergeCell ref="E108:H108"/>
    <mergeCell ref="I108:N108"/>
    <mergeCell ref="O108:T108"/>
    <mergeCell ref="U108:Z108"/>
    <mergeCell ref="AA108:AF108"/>
    <mergeCell ref="AG108:AL108"/>
    <mergeCell ref="E107:H107"/>
    <mergeCell ref="I107:N107"/>
    <mergeCell ref="O107:T107"/>
    <mergeCell ref="U107:Z107"/>
    <mergeCell ref="AA107:AF107"/>
    <mergeCell ref="AG107:AL107"/>
    <mergeCell ref="E106:H106"/>
    <mergeCell ref="I106:N106"/>
    <mergeCell ref="O106:T106"/>
    <mergeCell ref="U106:Z106"/>
    <mergeCell ref="AA106:AF106"/>
    <mergeCell ref="AG106:AL106"/>
    <mergeCell ref="AG100:AL100"/>
    <mergeCell ref="E101:H101"/>
    <mergeCell ref="I101:N101"/>
    <mergeCell ref="O101:T101"/>
    <mergeCell ref="U101:Z101"/>
    <mergeCell ref="AA101:AF101"/>
    <mergeCell ref="AG101:AL101"/>
    <mergeCell ref="C84:C108"/>
    <mergeCell ref="E100:H100"/>
    <mergeCell ref="I100:N100"/>
    <mergeCell ref="O100:T100"/>
    <mergeCell ref="U100:Z100"/>
    <mergeCell ref="AA100:AF100"/>
    <mergeCell ref="E102:H102"/>
    <mergeCell ref="I102:N102"/>
    <mergeCell ref="O102:T102"/>
    <mergeCell ref="U102:Z102"/>
    <mergeCell ref="E105:H105"/>
    <mergeCell ref="I105:N105"/>
    <mergeCell ref="O105:T105"/>
    <mergeCell ref="U105:Z105"/>
    <mergeCell ref="AA105:AF105"/>
    <mergeCell ref="AG105:AL105"/>
    <mergeCell ref="E104:H104"/>
    <mergeCell ref="I104:N104"/>
    <mergeCell ref="O104:T104"/>
    <mergeCell ref="U104:Z104"/>
    <mergeCell ref="AA104:AF104"/>
    <mergeCell ref="AG104:AL104"/>
    <mergeCell ref="AA102:AF102"/>
    <mergeCell ref="AG102:AL102"/>
    <mergeCell ref="E103:H103"/>
    <mergeCell ref="I78:N78"/>
    <mergeCell ref="O78:T78"/>
    <mergeCell ref="U78:Z78"/>
    <mergeCell ref="AA78:AF78"/>
    <mergeCell ref="AG78:AL78"/>
    <mergeCell ref="E83:H83"/>
    <mergeCell ref="I83:N83"/>
    <mergeCell ref="O83:T83"/>
    <mergeCell ref="U83:Z83"/>
    <mergeCell ref="AA83:AF83"/>
    <mergeCell ref="AG83:AL83"/>
    <mergeCell ref="E82:H82"/>
    <mergeCell ref="I82:N82"/>
    <mergeCell ref="O82:T82"/>
    <mergeCell ref="U82:Z82"/>
    <mergeCell ref="AA82:AF82"/>
    <mergeCell ref="AG82:AL82"/>
    <mergeCell ref="E81:H81"/>
    <mergeCell ref="I81:N81"/>
    <mergeCell ref="O81:T81"/>
    <mergeCell ref="U81:Z81"/>
    <mergeCell ref="AA81:AF81"/>
    <mergeCell ref="AG81:AL81"/>
    <mergeCell ref="E77:H77"/>
    <mergeCell ref="I77:N77"/>
    <mergeCell ref="O77:T77"/>
    <mergeCell ref="U77:Z77"/>
    <mergeCell ref="AA77:AF77"/>
    <mergeCell ref="AG77:AL77"/>
    <mergeCell ref="AA75:AF75"/>
    <mergeCell ref="AG75:AL75"/>
    <mergeCell ref="E76:H76"/>
    <mergeCell ref="I76:N76"/>
    <mergeCell ref="O76:T76"/>
    <mergeCell ref="U76:Z76"/>
    <mergeCell ref="AA76:AF76"/>
    <mergeCell ref="AG76:AL76"/>
    <mergeCell ref="C59:C83"/>
    <mergeCell ref="E75:H75"/>
    <mergeCell ref="I75:N75"/>
    <mergeCell ref="O75:T75"/>
    <mergeCell ref="U75:Z75"/>
    <mergeCell ref="E80:H80"/>
    <mergeCell ref="I80:N80"/>
    <mergeCell ref="O80:T80"/>
    <mergeCell ref="U80:Z80"/>
    <mergeCell ref="AA80:AF80"/>
    <mergeCell ref="AG80:AL80"/>
    <mergeCell ref="E79:H79"/>
    <mergeCell ref="I79:N79"/>
    <mergeCell ref="O79:T79"/>
    <mergeCell ref="U79:Z79"/>
    <mergeCell ref="AA79:AF79"/>
    <mergeCell ref="AG79:AL79"/>
    <mergeCell ref="E78:H78"/>
    <mergeCell ref="AG58:AL58"/>
    <mergeCell ref="AA7:AL7"/>
    <mergeCell ref="AM7:AM8"/>
    <mergeCell ref="C7:C8"/>
    <mergeCell ref="C34:C58"/>
    <mergeCell ref="E58:H58"/>
    <mergeCell ref="I58:N58"/>
    <mergeCell ref="O58:T58"/>
    <mergeCell ref="U58:Z58"/>
    <mergeCell ref="AA58:AF58"/>
    <mergeCell ref="E57:H57"/>
    <mergeCell ref="I57:N57"/>
    <mergeCell ref="O57:T57"/>
    <mergeCell ref="U57:Z57"/>
    <mergeCell ref="AA57:AF57"/>
    <mergeCell ref="AG57:AL57"/>
    <mergeCell ref="E56:H56"/>
    <mergeCell ref="I56:N56"/>
    <mergeCell ref="O56:T56"/>
    <mergeCell ref="U56:Z56"/>
    <mergeCell ref="AA56:AF56"/>
    <mergeCell ref="AG56:AL56"/>
    <mergeCell ref="E55:H55"/>
    <mergeCell ref="I55:N55"/>
    <mergeCell ref="O55:T55"/>
    <mergeCell ref="U55:Z55"/>
    <mergeCell ref="AA55:AF55"/>
    <mergeCell ref="AG55:AL55"/>
    <mergeCell ref="E54:H54"/>
    <mergeCell ref="I54:N54"/>
    <mergeCell ref="O54:T54"/>
    <mergeCell ref="U54:Z54"/>
    <mergeCell ref="AA54:AF54"/>
    <mergeCell ref="AG54:AL54"/>
    <mergeCell ref="E53:H53"/>
    <mergeCell ref="I53:N53"/>
    <mergeCell ref="O53:T53"/>
    <mergeCell ref="U53:Z53"/>
    <mergeCell ref="AA53:AF53"/>
    <mergeCell ref="AG53:AL53"/>
    <mergeCell ref="AA51:AF51"/>
    <mergeCell ref="AG51:AL51"/>
    <mergeCell ref="E52:H52"/>
    <mergeCell ref="I52:N52"/>
    <mergeCell ref="O52:T52"/>
    <mergeCell ref="U52:Z52"/>
    <mergeCell ref="AA52:AF52"/>
    <mergeCell ref="AG52:AL52"/>
    <mergeCell ref="E50:H50"/>
    <mergeCell ref="I50:N50"/>
    <mergeCell ref="O50:T50"/>
    <mergeCell ref="U50:Z50"/>
    <mergeCell ref="AA50:AF50"/>
    <mergeCell ref="AG50:AL50"/>
    <mergeCell ref="E51:H51"/>
    <mergeCell ref="I51:N51"/>
    <mergeCell ref="O51:T51"/>
    <mergeCell ref="U51:Z51"/>
    <mergeCell ref="I32:N32"/>
    <mergeCell ref="I33:N33"/>
    <mergeCell ref="O31:T31"/>
    <mergeCell ref="U31:Z31"/>
    <mergeCell ref="O33:T33"/>
    <mergeCell ref="I26:N26"/>
    <mergeCell ref="E30:H30"/>
    <mergeCell ref="I30:N30"/>
    <mergeCell ref="O30:T30"/>
    <mergeCell ref="U30:Z30"/>
    <mergeCell ref="AA30:AF30"/>
    <mergeCell ref="AG30:AL30"/>
    <mergeCell ref="E29:H29"/>
    <mergeCell ref="I29:N29"/>
    <mergeCell ref="O29:T29"/>
    <mergeCell ref="U29:Z29"/>
    <mergeCell ref="AA29:AF29"/>
    <mergeCell ref="AG29:AL29"/>
    <mergeCell ref="E28:H28"/>
    <mergeCell ref="I28:N28"/>
    <mergeCell ref="O28:T28"/>
    <mergeCell ref="U28:Z28"/>
    <mergeCell ref="AA28:AF28"/>
    <mergeCell ref="AG28:AL28"/>
    <mergeCell ref="O26:T26"/>
    <mergeCell ref="E7:N7"/>
    <mergeCell ref="O7:Z7"/>
    <mergeCell ref="C9:C33"/>
    <mergeCell ref="E31:H31"/>
    <mergeCell ref="E32:H32"/>
    <mergeCell ref="E33:H33"/>
    <mergeCell ref="U26:Z26"/>
    <mergeCell ref="AA26:AF26"/>
    <mergeCell ref="AG26:AL26"/>
    <mergeCell ref="E27:H27"/>
    <mergeCell ref="I27:N27"/>
    <mergeCell ref="O27:T27"/>
    <mergeCell ref="U27:Z27"/>
    <mergeCell ref="AA27:AF27"/>
    <mergeCell ref="AG27:AL27"/>
    <mergeCell ref="U33:Z33"/>
    <mergeCell ref="AA33:AF33"/>
    <mergeCell ref="AG33:AL33"/>
    <mergeCell ref="E25:H25"/>
    <mergeCell ref="I25:N25"/>
    <mergeCell ref="O25:T25"/>
    <mergeCell ref="U25:Z25"/>
    <mergeCell ref="AA25:AF25"/>
    <mergeCell ref="AG25:AL25"/>
    <mergeCell ref="E26:H26"/>
    <mergeCell ref="AA31:AF31"/>
    <mergeCell ref="AG31:AL31"/>
    <mergeCell ref="O32:T32"/>
    <mergeCell ref="U32:Z32"/>
    <mergeCell ref="AA32:AF32"/>
    <mergeCell ref="AG32:AL32"/>
    <mergeCell ref="I31:N31"/>
  </mergeCells>
  <phoneticPr fontId="10" type="noConversion"/>
  <dataValidations count="1">
    <dataValidation type="list" allowBlank="1" sqref="D3" xr:uid="{C98DF8FA-8E78-423B-84FB-E58CB84D6A1E}">
      <formula1>"FAİZLİ,FAİZSİZ"</formula1>
    </dataValidation>
  </dataValidations>
  <pageMargins left="0" right="0" top="0" bottom="0" header="0.31496062992125984" footer="0.31496062992125984"/>
  <pageSetup paperSize="9" scale="7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0B8BB-E0DE-467F-BFAE-38B300114C29}">
  <sheetPr codeName="Sayfa3">
    <pageSetUpPr fitToPage="1"/>
  </sheetPr>
  <dimension ref="A1:AM200"/>
  <sheetViews>
    <sheetView topLeftCell="A5" zoomScaleNormal="100" workbookViewId="0">
      <selection activeCell="I27" sqref="I27:N27"/>
    </sheetView>
  </sheetViews>
  <sheetFormatPr defaultColWidth="9.140625" defaultRowHeight="15" x14ac:dyDescent="0.25"/>
  <cols>
    <col min="1" max="1" width="8.28515625" customWidth="1"/>
    <col min="2" max="2" width="12.28515625" customWidth="1"/>
    <col min="3" max="3" width="18.140625" customWidth="1"/>
    <col min="4" max="4" width="25.7109375" bestFit="1" customWidth="1"/>
    <col min="5" max="35" width="4.28515625" bestFit="1" customWidth="1"/>
    <col min="36" max="38" width="3.7109375" bestFit="1" customWidth="1"/>
    <col min="39" max="39" width="9.5703125" bestFit="1" customWidth="1"/>
  </cols>
  <sheetData>
    <row r="1" spans="1:39" ht="13.9" hidden="1" customHeight="1" x14ac:dyDescent="0.25"/>
    <row r="2" spans="1:39" ht="11.45" hidden="1" customHeight="1" x14ac:dyDescent="0.25"/>
    <row r="3" spans="1:39" ht="16.149999999999999" hidden="1" customHeight="1" x14ac:dyDescent="0.25">
      <c r="A3" s="102"/>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row>
    <row r="4" spans="1:39" ht="16.899999999999999" hidden="1" customHeight="1" x14ac:dyDescent="0.25">
      <c r="A4" s="102"/>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row>
    <row r="5" spans="1:39" ht="15.6" customHeight="1" x14ac:dyDescent="0.25">
      <c r="A5" s="292" t="str">
        <f>CONCATENATE('VERİ GİRİŞİ'!$B$1&amp;" İLÇE TARIM VE ORMAN MÜDÜRLÜĞÜ GERİYE DÖNÜK EK ÖZEL HİZMET TAZMİNATI ÇEŞİTLİ ÖDEMELER BORDROSU")</f>
        <v>ÇİVRİL İLÇE TARIM VE ORMAN MÜDÜRLÜĞÜ GERİYE DÖNÜK EK ÖZEL HİZMET TAZMİNATI ÇEŞİTLİ ÖDEMELER BORDROSU</v>
      </c>
      <c r="B5" s="292"/>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row>
    <row r="6" spans="1:39" ht="17.45" customHeight="1" thickBot="1" x14ac:dyDescent="0.3">
      <c r="AH6" s="292" t="s">
        <v>60</v>
      </c>
      <c r="AI6" s="292"/>
      <c r="AJ6" s="292"/>
      <c r="AK6" s="293">
        <f ca="1">'HESAPLAMA SAYFASI'!N3</f>
        <v>46142</v>
      </c>
      <c r="AL6" s="292"/>
      <c r="AM6" s="292"/>
    </row>
    <row r="7" spans="1:39" s="33" customFormat="1" ht="15.75" x14ac:dyDescent="0.25">
      <c r="A7" s="176" t="s">
        <v>55</v>
      </c>
      <c r="B7" s="178" t="s">
        <v>63</v>
      </c>
      <c r="C7" s="178" t="s">
        <v>53</v>
      </c>
      <c r="D7" s="71" t="s">
        <v>52</v>
      </c>
      <c r="E7" s="287">
        <v>2023</v>
      </c>
      <c r="F7" s="287"/>
      <c r="G7" s="287"/>
      <c r="H7" s="287"/>
      <c r="I7" s="287"/>
      <c r="J7" s="287"/>
      <c r="K7" s="287"/>
      <c r="L7" s="287"/>
      <c r="M7" s="287"/>
      <c r="N7" s="287"/>
      <c r="O7" s="287">
        <v>2024</v>
      </c>
      <c r="P7" s="287"/>
      <c r="Q7" s="287"/>
      <c r="R7" s="287"/>
      <c r="S7" s="287"/>
      <c r="T7" s="287"/>
      <c r="U7" s="287"/>
      <c r="V7" s="287"/>
      <c r="W7" s="287"/>
      <c r="X7" s="287"/>
      <c r="Y7" s="287"/>
      <c r="Z7" s="287"/>
      <c r="AA7" s="287">
        <v>2025</v>
      </c>
      <c r="AB7" s="287"/>
      <c r="AC7" s="287"/>
      <c r="AD7" s="287"/>
      <c r="AE7" s="287"/>
      <c r="AF7" s="287"/>
      <c r="AG7" s="287"/>
      <c r="AH7" s="287"/>
      <c r="AI7" s="287"/>
      <c r="AJ7" s="287"/>
      <c r="AK7" s="287"/>
      <c r="AL7" s="287"/>
      <c r="AM7" s="284" t="s">
        <v>26</v>
      </c>
    </row>
    <row r="8" spans="1:39" ht="15.75" x14ac:dyDescent="0.25">
      <c r="A8" s="177"/>
      <c r="B8" s="179"/>
      <c r="C8" s="179"/>
      <c r="D8" s="77" t="s">
        <v>7</v>
      </c>
      <c r="E8" s="77">
        <v>3</v>
      </c>
      <c r="F8" s="77">
        <v>4</v>
      </c>
      <c r="G8" s="77">
        <v>5</v>
      </c>
      <c r="H8" s="77">
        <v>6</v>
      </c>
      <c r="I8" s="77">
        <v>7</v>
      </c>
      <c r="J8" s="77">
        <v>8</v>
      </c>
      <c r="K8" s="77">
        <v>9</v>
      </c>
      <c r="L8" s="77">
        <v>10</v>
      </c>
      <c r="M8" s="77">
        <v>11</v>
      </c>
      <c r="N8" s="77">
        <v>12</v>
      </c>
      <c r="O8" s="77">
        <v>1</v>
      </c>
      <c r="P8" s="77">
        <v>2</v>
      </c>
      <c r="Q8" s="77">
        <v>3</v>
      </c>
      <c r="R8" s="77">
        <v>4</v>
      </c>
      <c r="S8" s="77">
        <v>5</v>
      </c>
      <c r="T8" s="77">
        <v>6</v>
      </c>
      <c r="U8" s="77">
        <v>7</v>
      </c>
      <c r="V8" s="77">
        <v>8</v>
      </c>
      <c r="W8" s="77">
        <v>9</v>
      </c>
      <c r="X8" s="77">
        <v>10</v>
      </c>
      <c r="Y8" s="77">
        <v>11</v>
      </c>
      <c r="Z8" s="77">
        <v>12</v>
      </c>
      <c r="AA8" s="77">
        <v>1</v>
      </c>
      <c r="AB8" s="77">
        <v>2</v>
      </c>
      <c r="AC8" s="77">
        <v>3</v>
      </c>
      <c r="AD8" s="77">
        <v>4</v>
      </c>
      <c r="AE8" s="77">
        <v>5</v>
      </c>
      <c r="AF8" s="77">
        <v>6</v>
      </c>
      <c r="AG8" s="77">
        <v>7</v>
      </c>
      <c r="AH8" s="77">
        <v>8</v>
      </c>
      <c r="AI8" s="77">
        <v>9</v>
      </c>
      <c r="AJ8" s="77">
        <v>10</v>
      </c>
      <c r="AK8" s="77">
        <v>11</v>
      </c>
      <c r="AL8" s="77">
        <v>12</v>
      </c>
      <c r="AM8" s="285"/>
    </row>
    <row r="9" spans="1:39" ht="15.75" x14ac:dyDescent="0.25">
      <c r="A9" s="177"/>
      <c r="B9" s="179"/>
      <c r="C9" s="179"/>
      <c r="D9" s="77" t="s">
        <v>56</v>
      </c>
      <c r="E9" s="280">
        <f>Katsayilar!C2</f>
        <v>0.43368400000000001</v>
      </c>
      <c r="F9" s="280"/>
      <c r="G9" s="280"/>
      <c r="H9" s="280"/>
      <c r="I9" s="280">
        <f>Katsayilar!C3</f>
        <v>0.50979600000000003</v>
      </c>
      <c r="J9" s="280"/>
      <c r="K9" s="280"/>
      <c r="L9" s="280"/>
      <c r="M9" s="280"/>
      <c r="N9" s="280"/>
      <c r="O9" s="280">
        <f>Katsayilar!C4</f>
        <v>0.76087099999999996</v>
      </c>
      <c r="P9" s="280"/>
      <c r="Q9" s="280"/>
      <c r="R9" s="280"/>
      <c r="S9" s="280"/>
      <c r="T9" s="280"/>
      <c r="U9" s="280">
        <f>Katsayilar!C5</f>
        <v>0.90779600000000005</v>
      </c>
      <c r="V9" s="280"/>
      <c r="W9" s="280"/>
      <c r="X9" s="280"/>
      <c r="Y9" s="280"/>
      <c r="Z9" s="280"/>
      <c r="AA9" s="280">
        <f>Katsayilar!C6</f>
        <v>1.012556</v>
      </c>
      <c r="AB9" s="280"/>
      <c r="AC9" s="280"/>
      <c r="AD9" s="280"/>
      <c r="AE9" s="280"/>
      <c r="AF9" s="280"/>
      <c r="AG9" s="280">
        <f>Katsayilar!C7</f>
        <v>1.1702109999999999</v>
      </c>
      <c r="AH9" s="280"/>
      <c r="AI9" s="280"/>
      <c r="AJ9" s="280"/>
      <c r="AK9" s="280"/>
      <c r="AL9" s="280"/>
      <c r="AM9" s="285"/>
    </row>
    <row r="10" spans="1:39" ht="15.75" x14ac:dyDescent="0.25">
      <c r="A10" s="177"/>
      <c r="B10" s="179"/>
      <c r="C10" s="179"/>
      <c r="D10" s="77" t="s">
        <v>57</v>
      </c>
      <c r="E10" s="280">
        <v>200</v>
      </c>
      <c r="F10" s="280"/>
      <c r="G10" s="280"/>
      <c r="H10" s="280"/>
      <c r="I10" s="280">
        <v>200</v>
      </c>
      <c r="J10" s="280"/>
      <c r="K10" s="280"/>
      <c r="L10" s="280"/>
      <c r="M10" s="280"/>
      <c r="N10" s="280"/>
      <c r="O10" s="280">
        <v>200</v>
      </c>
      <c r="P10" s="280"/>
      <c r="Q10" s="280"/>
      <c r="R10" s="280"/>
      <c r="S10" s="280"/>
      <c r="T10" s="280"/>
      <c r="U10" s="280">
        <v>200</v>
      </c>
      <c r="V10" s="280"/>
      <c r="W10" s="280"/>
      <c r="X10" s="280"/>
      <c r="Y10" s="280"/>
      <c r="Z10" s="280"/>
      <c r="AA10" s="280">
        <v>200</v>
      </c>
      <c r="AB10" s="280"/>
      <c r="AC10" s="280"/>
      <c r="AD10" s="280"/>
      <c r="AE10" s="280"/>
      <c r="AF10" s="280"/>
      <c r="AG10" s="280">
        <v>200</v>
      </c>
      <c r="AH10" s="280"/>
      <c r="AI10" s="280"/>
      <c r="AJ10" s="280"/>
      <c r="AK10" s="280"/>
      <c r="AL10" s="280"/>
      <c r="AM10" s="285"/>
    </row>
    <row r="11" spans="1:39" ht="15.75" x14ac:dyDescent="0.25">
      <c r="A11" s="177"/>
      <c r="B11" s="179"/>
      <c r="C11" s="179"/>
      <c r="D11" s="77" t="s">
        <v>58</v>
      </c>
      <c r="E11" s="77">
        <f ca="1">'HESAPLAMA SAYFASI'!E19</f>
        <v>428</v>
      </c>
      <c r="F11" s="77">
        <f ca="1">'HESAPLAMA SAYFASI'!F19</f>
        <v>398</v>
      </c>
      <c r="G11" s="77">
        <f ca="1">'HESAPLAMA SAYFASI'!G19</f>
        <v>367</v>
      </c>
      <c r="H11" s="77">
        <f ca="1">'HESAPLAMA SAYFASI'!H19</f>
        <v>337</v>
      </c>
      <c r="I11" s="77">
        <f ca="1">'HESAPLAMA SAYFASI'!I19</f>
        <v>306</v>
      </c>
      <c r="J11" s="77">
        <f ca="1">'HESAPLAMA SAYFASI'!J19</f>
        <v>275</v>
      </c>
      <c r="K11" s="77">
        <f ca="1">'HESAPLAMA SAYFASI'!K19</f>
        <v>245</v>
      </c>
      <c r="L11" s="77">
        <f ca="1">'HESAPLAMA SAYFASI'!L19</f>
        <v>214</v>
      </c>
      <c r="M11" s="77">
        <f ca="1">'HESAPLAMA SAYFASI'!M19</f>
        <v>184</v>
      </c>
      <c r="N11" s="77">
        <f ca="1">'HESAPLAMA SAYFASI'!N19</f>
        <v>153</v>
      </c>
      <c r="O11" s="77">
        <f ca="1">'HESAPLAMA SAYFASI'!O19</f>
        <v>122</v>
      </c>
      <c r="P11" s="77">
        <f ca="1">'HESAPLAMA SAYFASI'!P19</f>
        <v>93</v>
      </c>
      <c r="Q11" s="77">
        <f ca="1">'HESAPLAMA SAYFASI'!Q19</f>
        <v>62</v>
      </c>
      <c r="R11" s="77">
        <f ca="1">'HESAPLAMA SAYFASI'!R19</f>
        <v>32</v>
      </c>
      <c r="S11" s="77">
        <f ca="1">'HESAPLAMA SAYFASI'!S19</f>
        <v>1</v>
      </c>
      <c r="T11" s="77">
        <f ca="1">'HESAPLAMA SAYFASI'!T19</f>
        <v>0</v>
      </c>
      <c r="U11" s="77">
        <f ca="1">'HESAPLAMA SAYFASI'!U19</f>
        <v>0</v>
      </c>
      <c r="V11" s="77">
        <f ca="1">'HESAPLAMA SAYFASI'!V19</f>
        <v>0</v>
      </c>
      <c r="W11" s="77">
        <f ca="1">'HESAPLAMA SAYFASI'!W19</f>
        <v>0</v>
      </c>
      <c r="X11" s="77">
        <f ca="1">'HESAPLAMA SAYFASI'!X19</f>
        <v>0</v>
      </c>
      <c r="Y11" s="77">
        <f ca="1">'HESAPLAMA SAYFASI'!Y19</f>
        <v>0</v>
      </c>
      <c r="Z11" s="77">
        <f ca="1">'HESAPLAMA SAYFASI'!Z19</f>
        <v>0</v>
      </c>
      <c r="AA11" s="77">
        <f ca="1">'HESAPLAMA SAYFASI'!AA19</f>
        <v>0</v>
      </c>
      <c r="AB11" s="77">
        <f ca="1">'HESAPLAMA SAYFASI'!AB19</f>
        <v>0</v>
      </c>
      <c r="AC11" s="77">
        <f ca="1">'HESAPLAMA SAYFASI'!AC19</f>
        <v>0</v>
      </c>
      <c r="AD11" s="77">
        <f ca="1">'HESAPLAMA SAYFASI'!AD19</f>
        <v>0</v>
      </c>
      <c r="AE11" s="77">
        <f ca="1">'HESAPLAMA SAYFASI'!AE19</f>
        <v>0</v>
      </c>
      <c r="AF11" s="77">
        <f ca="1">'HESAPLAMA SAYFASI'!AF19</f>
        <v>0</v>
      </c>
      <c r="AG11" s="77">
        <f ca="1">'HESAPLAMA SAYFASI'!AG19</f>
        <v>0</v>
      </c>
      <c r="AH11" s="77">
        <f ca="1">'HESAPLAMA SAYFASI'!AH19</f>
        <v>0</v>
      </c>
      <c r="AI11" s="77">
        <f ca="1">'HESAPLAMA SAYFASI'!AI19</f>
        <v>0</v>
      </c>
      <c r="AJ11" s="77">
        <f ca="1">'HESAPLAMA SAYFASI'!AJ19</f>
        <v>0</v>
      </c>
      <c r="AK11" s="77">
        <f ca="1">'HESAPLAMA SAYFASI'!AK19</f>
        <v>0</v>
      </c>
      <c r="AL11" s="77">
        <f ca="1">'HESAPLAMA SAYFASI'!AL19</f>
        <v>0</v>
      </c>
      <c r="AM11" s="285"/>
    </row>
    <row r="12" spans="1:39" ht="15.75" x14ac:dyDescent="0.25">
      <c r="A12" s="177"/>
      <c r="B12" s="179"/>
      <c r="C12" s="179"/>
      <c r="D12" s="77" t="s">
        <v>59</v>
      </c>
      <c r="E12" s="77">
        <f ca="1">'HESAPLAMA SAYFASI'!E20</f>
        <v>698</v>
      </c>
      <c r="F12" s="77">
        <f ca="1">'HESAPLAMA SAYFASI'!F20</f>
        <v>698</v>
      </c>
      <c r="G12" s="77">
        <f ca="1">'HESAPLAMA SAYFASI'!G20</f>
        <v>698</v>
      </c>
      <c r="H12" s="77">
        <f ca="1">'HESAPLAMA SAYFASI'!H20</f>
        <v>698</v>
      </c>
      <c r="I12" s="77">
        <f ca="1">'HESAPLAMA SAYFASI'!I20</f>
        <v>698</v>
      </c>
      <c r="J12" s="77">
        <f ca="1">'HESAPLAMA SAYFASI'!J20</f>
        <v>698</v>
      </c>
      <c r="K12" s="77">
        <f ca="1">'HESAPLAMA SAYFASI'!K20</f>
        <v>698</v>
      </c>
      <c r="L12" s="77">
        <f ca="1">'HESAPLAMA SAYFASI'!L20</f>
        <v>698</v>
      </c>
      <c r="M12" s="77">
        <f ca="1">'HESAPLAMA SAYFASI'!M20</f>
        <v>698</v>
      </c>
      <c r="N12" s="77">
        <f ca="1">'HESAPLAMA SAYFASI'!N20</f>
        <v>698</v>
      </c>
      <c r="O12" s="77">
        <f ca="1">'HESAPLAMA SAYFASI'!O20</f>
        <v>698</v>
      </c>
      <c r="P12" s="77">
        <f ca="1">'HESAPLAMA SAYFASI'!P20</f>
        <v>698</v>
      </c>
      <c r="Q12" s="77">
        <f ca="1">'HESAPLAMA SAYFASI'!Q20</f>
        <v>698</v>
      </c>
      <c r="R12" s="77">
        <f ca="1">'HESAPLAMA SAYFASI'!R20</f>
        <v>698</v>
      </c>
      <c r="S12" s="77">
        <f ca="1">'HESAPLAMA SAYFASI'!S20</f>
        <v>698</v>
      </c>
      <c r="T12" s="77">
        <f ca="1">'HESAPLAMA SAYFASI'!T20</f>
        <v>669</v>
      </c>
      <c r="U12" s="77">
        <f ca="1">'HESAPLAMA SAYFASI'!U20</f>
        <v>638</v>
      </c>
      <c r="V12" s="77">
        <f ca="1">'HESAPLAMA SAYFASI'!V20</f>
        <v>607</v>
      </c>
      <c r="W12" s="77">
        <f ca="1">'HESAPLAMA SAYFASI'!W20</f>
        <v>577</v>
      </c>
      <c r="X12" s="77">
        <f ca="1">'HESAPLAMA SAYFASI'!X20</f>
        <v>546</v>
      </c>
      <c r="Y12" s="77">
        <f ca="1">'HESAPLAMA SAYFASI'!Y20</f>
        <v>516</v>
      </c>
      <c r="Z12" s="77">
        <f ca="1">'HESAPLAMA SAYFASI'!Z20</f>
        <v>485</v>
      </c>
      <c r="AA12" s="77">
        <f ca="1">'HESAPLAMA SAYFASI'!AA20</f>
        <v>454</v>
      </c>
      <c r="AB12" s="77">
        <f ca="1">'HESAPLAMA SAYFASI'!AB20</f>
        <v>426</v>
      </c>
      <c r="AC12" s="77">
        <f ca="1">'HESAPLAMA SAYFASI'!AC20</f>
        <v>395</v>
      </c>
      <c r="AD12" s="77">
        <f ca="1">'HESAPLAMA SAYFASI'!AD20</f>
        <v>365</v>
      </c>
      <c r="AE12" s="77">
        <f ca="1">'HESAPLAMA SAYFASI'!AE20</f>
        <v>334</v>
      </c>
      <c r="AF12" s="77">
        <f ca="1">'HESAPLAMA SAYFASI'!AF20</f>
        <v>304</v>
      </c>
      <c r="AG12" s="77">
        <f ca="1">'HESAPLAMA SAYFASI'!AG20</f>
        <v>273</v>
      </c>
      <c r="AH12" s="77">
        <f ca="1">'HESAPLAMA SAYFASI'!AH20</f>
        <v>242</v>
      </c>
      <c r="AI12" s="77">
        <f ca="1">'HESAPLAMA SAYFASI'!AI20</f>
        <v>212</v>
      </c>
      <c r="AJ12" s="77">
        <f ca="1">'HESAPLAMA SAYFASI'!AJ20</f>
        <v>181</v>
      </c>
      <c r="AK12" s="77">
        <f ca="1">'HESAPLAMA SAYFASI'!AK20</f>
        <v>151</v>
      </c>
      <c r="AL12" s="77">
        <f ca="1">'HESAPLAMA SAYFASI'!AL20</f>
        <v>120</v>
      </c>
      <c r="AM12" s="285"/>
    </row>
    <row r="13" spans="1:39" ht="47.45" customHeight="1" thickBot="1" x14ac:dyDescent="0.3">
      <c r="A13" s="283"/>
      <c r="B13" s="281"/>
      <c r="C13" s="281"/>
      <c r="D13" s="76" t="s">
        <v>14</v>
      </c>
      <c r="E13" s="78">
        <v>0.50334246575342467</v>
      </c>
      <c r="F13" s="78">
        <v>0.49594520547945203</v>
      </c>
      <c r="G13" s="78">
        <v>0.4883013698630137</v>
      </c>
      <c r="H13" s="78">
        <v>0.48090410958904106</v>
      </c>
      <c r="I13" s="78">
        <v>0.47326027397260273</v>
      </c>
      <c r="J13" s="78">
        <v>0.4656164383561644</v>
      </c>
      <c r="K13" s="78">
        <v>0.45821917808219176</v>
      </c>
      <c r="L13" s="78">
        <v>0.45057534246575343</v>
      </c>
      <c r="M13" s="78">
        <v>0.44317808219178079</v>
      </c>
      <c r="N13" s="78">
        <v>0.43553424657534245</v>
      </c>
      <c r="O13" s="78">
        <v>0.42789041095890412</v>
      </c>
      <c r="P13" s="78">
        <v>0.42073972602739723</v>
      </c>
      <c r="Q13" s="78">
        <v>0.4130958904109589</v>
      </c>
      <c r="R13" s="78">
        <v>0.40569863013698626</v>
      </c>
      <c r="S13" s="78">
        <v>0.39805479452054793</v>
      </c>
      <c r="T13" s="78">
        <v>0.37873972602739731</v>
      </c>
      <c r="U13" s="78">
        <v>0.3583561643835616</v>
      </c>
      <c r="V13" s="78">
        <v>0.33797260273972601</v>
      </c>
      <c r="W13" s="78">
        <v>0.31824657534246575</v>
      </c>
      <c r="X13" s="78">
        <v>0.29786301369863011</v>
      </c>
      <c r="Y13" s="78">
        <v>0.27813698630136985</v>
      </c>
      <c r="Z13" s="78">
        <v>0.25775342465753426</v>
      </c>
      <c r="AA13" s="78">
        <v>0.23736986301369864</v>
      </c>
      <c r="AB13" s="78">
        <v>0.21895890410958904</v>
      </c>
      <c r="AC13" s="78">
        <v>0.19857534246575342</v>
      </c>
      <c r="AD13" s="78">
        <v>0.17884931506849316</v>
      </c>
      <c r="AE13" s="78">
        <v>0.15846575342465752</v>
      </c>
      <c r="AF13" s="78">
        <v>0.13873972602739726</v>
      </c>
      <c r="AG13" s="78">
        <v>0.11835616438356163</v>
      </c>
      <c r="AH13" s="78">
        <v>9.7972602739726022E-2</v>
      </c>
      <c r="AI13" s="78">
        <v>7.8246575342465749E-2</v>
      </c>
      <c r="AJ13" s="78">
        <v>5.7863013698630131E-2</v>
      </c>
      <c r="AK13" s="78">
        <v>3.8136986301369864E-2</v>
      </c>
      <c r="AL13" s="78">
        <v>1.7753424657534246E-2</v>
      </c>
      <c r="AM13" s="286"/>
    </row>
    <row r="14" spans="1:39" x14ac:dyDescent="0.25">
      <c r="A14" s="252">
        <f>'HESAPLAMA SAYFASI'!A9</f>
        <v>1</v>
      </c>
      <c r="B14" s="273">
        <f>'HESAPLAMA SAYFASI'!B9</f>
        <v>0</v>
      </c>
      <c r="C14" s="273">
        <f>'HESAPLAMA SAYFASI'!C9</f>
        <v>0</v>
      </c>
      <c r="D14" s="68" t="s">
        <v>20</v>
      </c>
      <c r="E14" s="69">
        <f>'HESAPLAMA SAYFASI'!E10</f>
        <v>0</v>
      </c>
      <c r="F14" s="69">
        <f>'HESAPLAMA SAYFASI'!F10</f>
        <v>0</v>
      </c>
      <c r="G14" s="69">
        <f>'HESAPLAMA SAYFASI'!G10</f>
        <v>0</v>
      </c>
      <c r="H14" s="69">
        <f>'HESAPLAMA SAYFASI'!H10</f>
        <v>0</v>
      </c>
      <c r="I14" s="69">
        <f>'HESAPLAMA SAYFASI'!I10</f>
        <v>0</v>
      </c>
      <c r="J14" s="69">
        <f>'HESAPLAMA SAYFASI'!J10</f>
        <v>0</v>
      </c>
      <c r="K14" s="69">
        <f>'HESAPLAMA SAYFASI'!K10</f>
        <v>0</v>
      </c>
      <c r="L14" s="69">
        <f>'HESAPLAMA SAYFASI'!L10</f>
        <v>0</v>
      </c>
      <c r="M14" s="69">
        <f>'HESAPLAMA SAYFASI'!M10</f>
        <v>0</v>
      </c>
      <c r="N14" s="69">
        <f>'HESAPLAMA SAYFASI'!N10</f>
        <v>0</v>
      </c>
      <c r="O14" s="69">
        <f>'HESAPLAMA SAYFASI'!O10</f>
        <v>0</v>
      </c>
      <c r="P14" s="69">
        <f>'HESAPLAMA SAYFASI'!P10</f>
        <v>0</v>
      </c>
      <c r="Q14" s="69">
        <f>'HESAPLAMA SAYFASI'!Q10</f>
        <v>0</v>
      </c>
      <c r="R14" s="69">
        <f>'HESAPLAMA SAYFASI'!R10</f>
        <v>0</v>
      </c>
      <c r="S14" s="69">
        <f>'HESAPLAMA SAYFASI'!S10</f>
        <v>0</v>
      </c>
      <c r="T14" s="69">
        <f>'HESAPLAMA SAYFASI'!T10</f>
        <v>0</v>
      </c>
      <c r="U14" s="69">
        <f>'HESAPLAMA SAYFASI'!U10</f>
        <v>0</v>
      </c>
      <c r="V14" s="69">
        <f>'HESAPLAMA SAYFASI'!V10</f>
        <v>0</v>
      </c>
      <c r="W14" s="69">
        <f>'HESAPLAMA SAYFASI'!W10</f>
        <v>0</v>
      </c>
      <c r="X14" s="69">
        <f>'HESAPLAMA SAYFASI'!X10</f>
        <v>0</v>
      </c>
      <c r="Y14" s="69">
        <f>'HESAPLAMA SAYFASI'!Y10</f>
        <v>0</v>
      </c>
      <c r="Z14" s="69">
        <f>'HESAPLAMA SAYFASI'!Z10</f>
        <v>0</v>
      </c>
      <c r="AA14" s="69">
        <f>'HESAPLAMA SAYFASI'!AA10</f>
        <v>0</v>
      </c>
      <c r="AB14" s="69">
        <f>'HESAPLAMA SAYFASI'!AB10</f>
        <v>0</v>
      </c>
      <c r="AC14" s="69">
        <f>'HESAPLAMA SAYFASI'!AC10</f>
        <v>0</v>
      </c>
      <c r="AD14" s="69">
        <f>'HESAPLAMA SAYFASI'!AD10</f>
        <v>0</v>
      </c>
      <c r="AE14" s="69">
        <f>'HESAPLAMA SAYFASI'!AE10</f>
        <v>0</v>
      </c>
      <c r="AF14" s="69">
        <f>'HESAPLAMA SAYFASI'!AF10</f>
        <v>0</v>
      </c>
      <c r="AG14" s="69">
        <f>'HESAPLAMA SAYFASI'!AG10</f>
        <v>0</v>
      </c>
      <c r="AH14" s="69">
        <f>'HESAPLAMA SAYFASI'!AH10</f>
        <v>0</v>
      </c>
      <c r="AI14" s="69">
        <f>'HESAPLAMA SAYFASI'!AI10</f>
        <v>0</v>
      </c>
      <c r="AJ14" s="69">
        <f>'HESAPLAMA SAYFASI'!AJ10</f>
        <v>0</v>
      </c>
      <c r="AK14" s="69">
        <f>'HESAPLAMA SAYFASI'!AK10</f>
        <v>0</v>
      </c>
      <c r="AL14" s="69">
        <f>'HESAPLAMA SAYFASI'!AL10</f>
        <v>0</v>
      </c>
      <c r="AM14" s="70"/>
    </row>
    <row r="15" spans="1:39" x14ac:dyDescent="0.25">
      <c r="A15" s="250"/>
      <c r="B15" s="274"/>
      <c r="C15" s="274"/>
      <c r="D15" s="73" t="s">
        <v>17</v>
      </c>
      <c r="E15" s="265">
        <f>'HESAPLAMA SAYFASI'!E26</f>
        <v>0</v>
      </c>
      <c r="F15" s="265"/>
      <c r="G15" s="265"/>
      <c r="H15" s="265"/>
      <c r="I15" s="265">
        <f>'HESAPLAMA SAYFASI'!I26</f>
        <v>0</v>
      </c>
      <c r="J15" s="265"/>
      <c r="K15" s="265"/>
      <c r="L15" s="265"/>
      <c r="M15" s="265"/>
      <c r="N15" s="265"/>
      <c r="O15" s="267">
        <f>'HESAPLAMA SAYFASI'!O26</f>
        <v>0</v>
      </c>
      <c r="P15" s="268"/>
      <c r="Q15" s="268"/>
      <c r="R15" s="268"/>
      <c r="S15" s="268"/>
      <c r="T15" s="269"/>
      <c r="U15" s="267">
        <f>'HESAPLAMA SAYFASI'!U26</f>
        <v>0</v>
      </c>
      <c r="V15" s="268"/>
      <c r="W15" s="268"/>
      <c r="X15" s="268"/>
      <c r="Y15" s="268"/>
      <c r="Z15" s="269"/>
      <c r="AA15" s="267">
        <f>'HESAPLAMA SAYFASI'!AA26</f>
        <v>0</v>
      </c>
      <c r="AB15" s="268"/>
      <c r="AC15" s="268"/>
      <c r="AD15" s="268"/>
      <c r="AE15" s="268"/>
      <c r="AF15" s="269"/>
      <c r="AG15" s="267">
        <f>'HESAPLAMA SAYFASI'!AG26</f>
        <v>0</v>
      </c>
      <c r="AH15" s="268"/>
      <c r="AI15" s="268"/>
      <c r="AJ15" s="268"/>
      <c r="AK15" s="268"/>
      <c r="AL15" s="269"/>
      <c r="AM15" s="151">
        <f>SUM(E15:AL15)</f>
        <v>0</v>
      </c>
    </row>
    <row r="16" spans="1:39" x14ac:dyDescent="0.25">
      <c r="A16" s="250"/>
      <c r="B16" s="274"/>
      <c r="C16" s="274"/>
      <c r="D16" s="74" t="str">
        <f>Ayarlar!$A$4</f>
        <v>Gelir Vergisi Oranı (0,15)</v>
      </c>
      <c r="E16" s="265">
        <f>'HESAPLAMA SAYFASI'!E27</f>
        <v>0</v>
      </c>
      <c r="F16" s="265"/>
      <c r="G16" s="265"/>
      <c r="H16" s="265"/>
      <c r="I16" s="265">
        <f>'HESAPLAMA SAYFASI'!I27</f>
        <v>0</v>
      </c>
      <c r="J16" s="265"/>
      <c r="K16" s="265"/>
      <c r="L16" s="265"/>
      <c r="M16" s="265"/>
      <c r="N16" s="265"/>
      <c r="O16" s="265">
        <f>'HESAPLAMA SAYFASI'!O27</f>
        <v>0</v>
      </c>
      <c r="P16" s="265"/>
      <c r="Q16" s="265"/>
      <c r="R16" s="265"/>
      <c r="S16" s="265"/>
      <c r="T16" s="265"/>
      <c r="U16" s="265">
        <f>'HESAPLAMA SAYFASI'!U27</f>
        <v>0</v>
      </c>
      <c r="V16" s="265"/>
      <c r="W16" s="265"/>
      <c r="X16" s="265"/>
      <c r="Y16" s="265"/>
      <c r="Z16" s="265"/>
      <c r="AA16" s="265">
        <f>'HESAPLAMA SAYFASI'!AA27</f>
        <v>0</v>
      </c>
      <c r="AB16" s="265"/>
      <c r="AC16" s="265"/>
      <c r="AD16" s="265"/>
      <c r="AE16" s="265"/>
      <c r="AF16" s="265"/>
      <c r="AG16" s="265">
        <f>'HESAPLAMA SAYFASI'!AG27</f>
        <v>0</v>
      </c>
      <c r="AH16" s="265"/>
      <c r="AI16" s="265"/>
      <c r="AJ16" s="265"/>
      <c r="AK16" s="265"/>
      <c r="AL16" s="265"/>
      <c r="AM16" s="151">
        <f t="shared" ref="AM16:AM20" si="0">SUM(E16:AL16)</f>
        <v>0</v>
      </c>
    </row>
    <row r="17" spans="1:39" x14ac:dyDescent="0.25">
      <c r="A17" s="250"/>
      <c r="B17" s="274"/>
      <c r="C17" s="274"/>
      <c r="D17" s="73" t="s">
        <v>18</v>
      </c>
      <c r="E17" s="265">
        <f>'HESAPLAMA SAYFASI'!E28</f>
        <v>0</v>
      </c>
      <c r="F17" s="265"/>
      <c r="G17" s="265"/>
      <c r="H17" s="265"/>
      <c r="I17" s="265">
        <f>'HESAPLAMA SAYFASI'!I28</f>
        <v>0</v>
      </c>
      <c r="J17" s="265"/>
      <c r="K17" s="265"/>
      <c r="L17" s="265"/>
      <c r="M17" s="265"/>
      <c r="N17" s="265"/>
      <c r="O17" s="265">
        <f>'HESAPLAMA SAYFASI'!O28</f>
        <v>0</v>
      </c>
      <c r="P17" s="265"/>
      <c r="Q17" s="265"/>
      <c r="R17" s="265"/>
      <c r="S17" s="265"/>
      <c r="T17" s="265"/>
      <c r="U17" s="265">
        <f>'HESAPLAMA SAYFASI'!U28</f>
        <v>0</v>
      </c>
      <c r="V17" s="265"/>
      <c r="W17" s="265"/>
      <c r="X17" s="265"/>
      <c r="Y17" s="265"/>
      <c r="Z17" s="265"/>
      <c r="AA17" s="265">
        <f>'HESAPLAMA SAYFASI'!AA28</f>
        <v>0</v>
      </c>
      <c r="AB17" s="265"/>
      <c r="AC17" s="265"/>
      <c r="AD17" s="265"/>
      <c r="AE17" s="265"/>
      <c r="AF17" s="265"/>
      <c r="AG17" s="265">
        <f>'HESAPLAMA SAYFASI'!AG28</f>
        <v>0</v>
      </c>
      <c r="AH17" s="265"/>
      <c r="AI17" s="265"/>
      <c r="AJ17" s="265"/>
      <c r="AK17" s="265"/>
      <c r="AL17" s="265"/>
      <c r="AM17" s="151">
        <f t="shared" si="0"/>
        <v>0</v>
      </c>
    </row>
    <row r="18" spans="1:39" x14ac:dyDescent="0.25">
      <c r="A18" s="250"/>
      <c r="B18" s="274"/>
      <c r="C18" s="274"/>
      <c r="D18" s="73" t="s">
        <v>19</v>
      </c>
      <c r="E18" s="265">
        <f>'HESAPLAMA SAYFASI'!E30</f>
        <v>0</v>
      </c>
      <c r="F18" s="265"/>
      <c r="G18" s="265"/>
      <c r="H18" s="265"/>
      <c r="I18" s="265">
        <f>'HESAPLAMA SAYFASI'!I30</f>
        <v>0</v>
      </c>
      <c r="J18" s="265"/>
      <c r="K18" s="265"/>
      <c r="L18" s="265"/>
      <c r="M18" s="265"/>
      <c r="N18" s="265"/>
      <c r="O18" s="265">
        <f>'HESAPLAMA SAYFASI'!O30</f>
        <v>0</v>
      </c>
      <c r="P18" s="265"/>
      <c r="Q18" s="265"/>
      <c r="R18" s="265"/>
      <c r="S18" s="265"/>
      <c r="T18" s="265"/>
      <c r="U18" s="265">
        <f>'HESAPLAMA SAYFASI'!U30</f>
        <v>0</v>
      </c>
      <c r="V18" s="265"/>
      <c r="W18" s="265"/>
      <c r="X18" s="265"/>
      <c r="Y18" s="265"/>
      <c r="Z18" s="265"/>
      <c r="AA18" s="265">
        <f>'HESAPLAMA SAYFASI'!AA30</f>
        <v>0</v>
      </c>
      <c r="AB18" s="265"/>
      <c r="AC18" s="265"/>
      <c r="AD18" s="265"/>
      <c r="AE18" s="265"/>
      <c r="AF18" s="265"/>
      <c r="AG18" s="265">
        <f>'HESAPLAMA SAYFASI'!AG30</f>
        <v>0</v>
      </c>
      <c r="AH18" s="265"/>
      <c r="AI18" s="265"/>
      <c r="AJ18" s="265"/>
      <c r="AK18" s="265"/>
      <c r="AL18" s="265"/>
      <c r="AM18" s="151">
        <f t="shared" si="0"/>
        <v>0</v>
      </c>
    </row>
    <row r="19" spans="1:39" x14ac:dyDescent="0.25">
      <c r="A19" s="250"/>
      <c r="B19" s="274"/>
      <c r="C19" s="274"/>
      <c r="D19" s="73" t="s">
        <v>21</v>
      </c>
      <c r="E19" s="265">
        <f ca="1">'HESAPLAMA SAYFASI'!E31</f>
        <v>0</v>
      </c>
      <c r="F19" s="265"/>
      <c r="G19" s="265"/>
      <c r="H19" s="265"/>
      <c r="I19" s="265">
        <f ca="1">'HESAPLAMA SAYFASI'!I31</f>
        <v>0</v>
      </c>
      <c r="J19" s="265"/>
      <c r="K19" s="265"/>
      <c r="L19" s="265"/>
      <c r="M19" s="265"/>
      <c r="N19" s="265"/>
      <c r="O19" s="265">
        <f ca="1">'HESAPLAMA SAYFASI'!O31</f>
        <v>0</v>
      </c>
      <c r="P19" s="265"/>
      <c r="Q19" s="265"/>
      <c r="R19" s="265"/>
      <c r="S19" s="265"/>
      <c r="T19" s="265"/>
      <c r="U19" s="265">
        <f ca="1">'HESAPLAMA SAYFASI'!U31</f>
        <v>0</v>
      </c>
      <c r="V19" s="265"/>
      <c r="W19" s="265"/>
      <c r="X19" s="265"/>
      <c r="Y19" s="265"/>
      <c r="Z19" s="265"/>
      <c r="AA19" s="265">
        <f ca="1">'HESAPLAMA SAYFASI'!AA31</f>
        <v>0</v>
      </c>
      <c r="AB19" s="265"/>
      <c r="AC19" s="265"/>
      <c r="AD19" s="265"/>
      <c r="AE19" s="265"/>
      <c r="AF19" s="265"/>
      <c r="AG19" s="265">
        <f ca="1">'HESAPLAMA SAYFASI'!AG31</f>
        <v>0</v>
      </c>
      <c r="AH19" s="265"/>
      <c r="AI19" s="265"/>
      <c r="AJ19" s="265"/>
      <c r="AK19" s="265"/>
      <c r="AL19" s="265"/>
      <c r="AM19" s="151">
        <f t="shared" ca="1" si="0"/>
        <v>0</v>
      </c>
    </row>
    <row r="20" spans="1:39" ht="15.75" thickBot="1" x14ac:dyDescent="0.3">
      <c r="A20" s="251"/>
      <c r="B20" s="275"/>
      <c r="C20" s="275"/>
      <c r="D20" s="75" t="s">
        <v>16</v>
      </c>
      <c r="E20" s="266">
        <f ca="1">'HESAPLAMA SAYFASI'!E33</f>
        <v>0</v>
      </c>
      <c r="F20" s="266"/>
      <c r="G20" s="266"/>
      <c r="H20" s="266"/>
      <c r="I20" s="266">
        <f ca="1">'HESAPLAMA SAYFASI'!I33</f>
        <v>0</v>
      </c>
      <c r="J20" s="266"/>
      <c r="K20" s="266"/>
      <c r="L20" s="266"/>
      <c r="M20" s="266"/>
      <c r="N20" s="266"/>
      <c r="O20" s="266">
        <f ca="1">'HESAPLAMA SAYFASI'!O33</f>
        <v>0</v>
      </c>
      <c r="P20" s="266"/>
      <c r="Q20" s="266"/>
      <c r="R20" s="266"/>
      <c r="S20" s="266"/>
      <c r="T20" s="266"/>
      <c r="U20" s="266">
        <f ca="1">'HESAPLAMA SAYFASI'!U33</f>
        <v>0</v>
      </c>
      <c r="V20" s="266"/>
      <c r="W20" s="266"/>
      <c r="X20" s="266"/>
      <c r="Y20" s="266"/>
      <c r="Z20" s="266"/>
      <c r="AA20" s="266">
        <f ca="1">'HESAPLAMA SAYFASI'!AA33</f>
        <v>0</v>
      </c>
      <c r="AB20" s="266"/>
      <c r="AC20" s="266"/>
      <c r="AD20" s="266"/>
      <c r="AE20" s="266"/>
      <c r="AF20" s="266"/>
      <c r="AG20" s="266">
        <f ca="1">'HESAPLAMA SAYFASI'!AG33</f>
        <v>0</v>
      </c>
      <c r="AH20" s="266"/>
      <c r="AI20" s="266"/>
      <c r="AJ20" s="266"/>
      <c r="AK20" s="266"/>
      <c r="AL20" s="266"/>
      <c r="AM20" s="152">
        <f t="shared" ca="1" si="0"/>
        <v>0</v>
      </c>
    </row>
    <row r="21" spans="1:39" x14ac:dyDescent="0.25">
      <c r="A21" s="252">
        <f>'HESAPLAMA SAYFASI'!A34</f>
        <v>2</v>
      </c>
      <c r="B21" s="273">
        <f>'HESAPLAMA SAYFASI'!B34</f>
        <v>0</v>
      </c>
      <c r="C21" s="273">
        <f>'HESAPLAMA SAYFASI'!C34</f>
        <v>0</v>
      </c>
      <c r="D21" s="68" t="s">
        <v>20</v>
      </c>
      <c r="E21" s="69">
        <f>'HESAPLAMA SAYFASI'!E35</f>
        <v>0</v>
      </c>
      <c r="F21" s="69">
        <f>'HESAPLAMA SAYFASI'!F35</f>
        <v>0</v>
      </c>
      <c r="G21" s="69">
        <f>'HESAPLAMA SAYFASI'!G35</f>
        <v>0</v>
      </c>
      <c r="H21" s="69">
        <f>'HESAPLAMA SAYFASI'!H35</f>
        <v>0</v>
      </c>
      <c r="I21" s="69">
        <f>'HESAPLAMA SAYFASI'!I35</f>
        <v>0</v>
      </c>
      <c r="J21" s="69">
        <f>'HESAPLAMA SAYFASI'!J35</f>
        <v>0</v>
      </c>
      <c r="K21" s="69">
        <f>'HESAPLAMA SAYFASI'!K35</f>
        <v>0</v>
      </c>
      <c r="L21" s="69">
        <f>'HESAPLAMA SAYFASI'!L35</f>
        <v>0</v>
      </c>
      <c r="M21" s="69">
        <f>'HESAPLAMA SAYFASI'!M35</f>
        <v>0</v>
      </c>
      <c r="N21" s="69">
        <f>'HESAPLAMA SAYFASI'!N35</f>
        <v>0</v>
      </c>
      <c r="O21" s="69">
        <f>'HESAPLAMA SAYFASI'!O35</f>
        <v>0</v>
      </c>
      <c r="P21" s="69">
        <f>'HESAPLAMA SAYFASI'!P35</f>
        <v>0</v>
      </c>
      <c r="Q21" s="69">
        <f>'HESAPLAMA SAYFASI'!Q35</f>
        <v>0</v>
      </c>
      <c r="R21" s="69">
        <f>'HESAPLAMA SAYFASI'!R35</f>
        <v>0</v>
      </c>
      <c r="S21" s="69">
        <f>'HESAPLAMA SAYFASI'!S35</f>
        <v>0</v>
      </c>
      <c r="T21" s="69">
        <f>'HESAPLAMA SAYFASI'!T35</f>
        <v>0</v>
      </c>
      <c r="U21" s="69">
        <f>'HESAPLAMA SAYFASI'!U35</f>
        <v>0</v>
      </c>
      <c r="V21" s="69">
        <f>'HESAPLAMA SAYFASI'!V35</f>
        <v>0</v>
      </c>
      <c r="W21" s="69">
        <f>'HESAPLAMA SAYFASI'!W35</f>
        <v>0</v>
      </c>
      <c r="X21" s="69">
        <f>'HESAPLAMA SAYFASI'!X35</f>
        <v>0</v>
      </c>
      <c r="Y21" s="69">
        <f>'HESAPLAMA SAYFASI'!Y35</f>
        <v>0</v>
      </c>
      <c r="Z21" s="69">
        <f>'HESAPLAMA SAYFASI'!Z35</f>
        <v>0</v>
      </c>
      <c r="AA21" s="69">
        <f>'HESAPLAMA SAYFASI'!AA35</f>
        <v>0</v>
      </c>
      <c r="AB21" s="69">
        <f>'HESAPLAMA SAYFASI'!AB35</f>
        <v>0</v>
      </c>
      <c r="AC21" s="69">
        <f>'HESAPLAMA SAYFASI'!AC35</f>
        <v>0</v>
      </c>
      <c r="AD21" s="69">
        <f>'HESAPLAMA SAYFASI'!AD35</f>
        <v>0</v>
      </c>
      <c r="AE21" s="69">
        <f>'HESAPLAMA SAYFASI'!AE35</f>
        <v>0</v>
      </c>
      <c r="AF21" s="69">
        <f>'HESAPLAMA SAYFASI'!AF35</f>
        <v>0</v>
      </c>
      <c r="AG21" s="69">
        <f>'HESAPLAMA SAYFASI'!AG35</f>
        <v>0</v>
      </c>
      <c r="AH21" s="69">
        <f>'HESAPLAMA SAYFASI'!AH35</f>
        <v>0</v>
      </c>
      <c r="AI21" s="69">
        <f>'HESAPLAMA SAYFASI'!AI35</f>
        <v>0</v>
      </c>
      <c r="AJ21" s="69">
        <f>'HESAPLAMA SAYFASI'!AJ35</f>
        <v>0</v>
      </c>
      <c r="AK21" s="69">
        <f>'HESAPLAMA SAYFASI'!AK35</f>
        <v>0</v>
      </c>
      <c r="AL21" s="69">
        <f>'HESAPLAMA SAYFASI'!AL35</f>
        <v>0</v>
      </c>
      <c r="AM21" s="70"/>
    </row>
    <row r="22" spans="1:39" x14ac:dyDescent="0.25">
      <c r="A22" s="250"/>
      <c r="B22" s="274"/>
      <c r="C22" s="274"/>
      <c r="D22" s="73" t="s">
        <v>17</v>
      </c>
      <c r="E22" s="265">
        <f>'HESAPLAMA SAYFASI'!E51</f>
        <v>0</v>
      </c>
      <c r="F22" s="265"/>
      <c r="G22" s="265"/>
      <c r="H22" s="265"/>
      <c r="I22" s="265">
        <f>'HESAPLAMA SAYFASI'!I51</f>
        <v>0</v>
      </c>
      <c r="J22" s="265"/>
      <c r="K22" s="265"/>
      <c r="L22" s="265"/>
      <c r="M22" s="265"/>
      <c r="N22" s="265"/>
      <c r="O22" s="265">
        <f>'HESAPLAMA SAYFASI'!O51</f>
        <v>0</v>
      </c>
      <c r="P22" s="265"/>
      <c r="Q22" s="265"/>
      <c r="R22" s="265"/>
      <c r="S22" s="265"/>
      <c r="T22" s="265"/>
      <c r="U22" s="265">
        <f>'HESAPLAMA SAYFASI'!U51</f>
        <v>0</v>
      </c>
      <c r="V22" s="265"/>
      <c r="W22" s="265"/>
      <c r="X22" s="265"/>
      <c r="Y22" s="265"/>
      <c r="Z22" s="265"/>
      <c r="AA22" s="265">
        <f>'HESAPLAMA SAYFASI'!AA51</f>
        <v>0</v>
      </c>
      <c r="AB22" s="265"/>
      <c r="AC22" s="265"/>
      <c r="AD22" s="265"/>
      <c r="AE22" s="265"/>
      <c r="AF22" s="265"/>
      <c r="AG22" s="267">
        <f>'HESAPLAMA SAYFASI'!AG51</f>
        <v>0</v>
      </c>
      <c r="AH22" s="268"/>
      <c r="AI22" s="268"/>
      <c r="AJ22" s="268"/>
      <c r="AK22" s="268"/>
      <c r="AL22" s="269"/>
      <c r="AM22" s="103">
        <f>SUM(E22:AL22)</f>
        <v>0</v>
      </c>
    </row>
    <row r="23" spans="1:39" x14ac:dyDescent="0.25">
      <c r="A23" s="250"/>
      <c r="B23" s="274"/>
      <c r="C23" s="274"/>
      <c r="D23" s="74" t="str">
        <f>Ayarlar!$A$4</f>
        <v>Gelir Vergisi Oranı (0,15)</v>
      </c>
      <c r="E23" s="265">
        <f>'HESAPLAMA SAYFASI'!E52</f>
        <v>0</v>
      </c>
      <c r="F23" s="265"/>
      <c r="G23" s="265"/>
      <c r="H23" s="265"/>
      <c r="I23" s="265">
        <f>'HESAPLAMA SAYFASI'!I52</f>
        <v>0</v>
      </c>
      <c r="J23" s="265"/>
      <c r="K23" s="265"/>
      <c r="L23" s="265"/>
      <c r="M23" s="265"/>
      <c r="N23" s="265"/>
      <c r="O23" s="265">
        <f>'HESAPLAMA SAYFASI'!O52</f>
        <v>0</v>
      </c>
      <c r="P23" s="265"/>
      <c r="Q23" s="265"/>
      <c r="R23" s="265"/>
      <c r="S23" s="265"/>
      <c r="T23" s="265"/>
      <c r="U23" s="265">
        <f>'HESAPLAMA SAYFASI'!U52</f>
        <v>0</v>
      </c>
      <c r="V23" s="265"/>
      <c r="W23" s="265"/>
      <c r="X23" s="265"/>
      <c r="Y23" s="265"/>
      <c r="Z23" s="265"/>
      <c r="AA23" s="265">
        <f>'HESAPLAMA SAYFASI'!AA52</f>
        <v>0</v>
      </c>
      <c r="AB23" s="265"/>
      <c r="AC23" s="265"/>
      <c r="AD23" s="265"/>
      <c r="AE23" s="265"/>
      <c r="AF23" s="265"/>
      <c r="AG23" s="267">
        <f>'HESAPLAMA SAYFASI'!AG52</f>
        <v>0</v>
      </c>
      <c r="AH23" s="268"/>
      <c r="AI23" s="268"/>
      <c r="AJ23" s="268"/>
      <c r="AK23" s="268"/>
      <c r="AL23" s="269"/>
      <c r="AM23" s="103">
        <f t="shared" ref="AM23:AM27" si="1">SUM(E23:AL23)</f>
        <v>0</v>
      </c>
    </row>
    <row r="24" spans="1:39" x14ac:dyDescent="0.25">
      <c r="A24" s="250"/>
      <c r="B24" s="274"/>
      <c r="C24" s="274"/>
      <c r="D24" s="73" t="s">
        <v>18</v>
      </c>
      <c r="E24" s="265">
        <f>'HESAPLAMA SAYFASI'!E53</f>
        <v>0</v>
      </c>
      <c r="F24" s="265"/>
      <c r="G24" s="265"/>
      <c r="H24" s="265"/>
      <c r="I24" s="265">
        <f>'HESAPLAMA SAYFASI'!I53</f>
        <v>0</v>
      </c>
      <c r="J24" s="265"/>
      <c r="K24" s="265"/>
      <c r="L24" s="265"/>
      <c r="M24" s="265"/>
      <c r="N24" s="265"/>
      <c r="O24" s="265">
        <f>'HESAPLAMA SAYFASI'!O53</f>
        <v>0</v>
      </c>
      <c r="P24" s="265"/>
      <c r="Q24" s="265"/>
      <c r="R24" s="265"/>
      <c r="S24" s="265"/>
      <c r="T24" s="265"/>
      <c r="U24" s="265">
        <f>'HESAPLAMA SAYFASI'!U53</f>
        <v>0</v>
      </c>
      <c r="V24" s="265"/>
      <c r="W24" s="265"/>
      <c r="X24" s="265"/>
      <c r="Y24" s="265"/>
      <c r="Z24" s="265"/>
      <c r="AA24" s="265">
        <f>'HESAPLAMA SAYFASI'!AA53</f>
        <v>0</v>
      </c>
      <c r="AB24" s="265"/>
      <c r="AC24" s="265"/>
      <c r="AD24" s="265"/>
      <c r="AE24" s="265"/>
      <c r="AF24" s="265"/>
      <c r="AG24" s="267">
        <f>'HESAPLAMA SAYFASI'!AG53</f>
        <v>0</v>
      </c>
      <c r="AH24" s="268"/>
      <c r="AI24" s="268"/>
      <c r="AJ24" s="268"/>
      <c r="AK24" s="268"/>
      <c r="AL24" s="269"/>
      <c r="AM24" s="103">
        <f t="shared" si="1"/>
        <v>0</v>
      </c>
    </row>
    <row r="25" spans="1:39" x14ac:dyDescent="0.25">
      <c r="A25" s="250"/>
      <c r="B25" s="274"/>
      <c r="C25" s="274"/>
      <c r="D25" s="73" t="s">
        <v>19</v>
      </c>
      <c r="E25" s="265">
        <f>'HESAPLAMA SAYFASI'!E55</f>
        <v>0</v>
      </c>
      <c r="F25" s="265"/>
      <c r="G25" s="265"/>
      <c r="H25" s="265"/>
      <c r="I25" s="265">
        <f>'HESAPLAMA SAYFASI'!I55</f>
        <v>0</v>
      </c>
      <c r="J25" s="265"/>
      <c r="K25" s="265"/>
      <c r="L25" s="265"/>
      <c r="M25" s="265"/>
      <c r="N25" s="265"/>
      <c r="O25" s="265">
        <f>'HESAPLAMA SAYFASI'!O55</f>
        <v>0</v>
      </c>
      <c r="P25" s="265"/>
      <c r="Q25" s="265"/>
      <c r="R25" s="265"/>
      <c r="S25" s="265"/>
      <c r="T25" s="265"/>
      <c r="U25" s="265">
        <f>'HESAPLAMA SAYFASI'!U55</f>
        <v>0</v>
      </c>
      <c r="V25" s="265"/>
      <c r="W25" s="265"/>
      <c r="X25" s="265"/>
      <c r="Y25" s="265"/>
      <c r="Z25" s="265"/>
      <c r="AA25" s="265">
        <f>'HESAPLAMA SAYFASI'!AA55</f>
        <v>0</v>
      </c>
      <c r="AB25" s="265"/>
      <c r="AC25" s="265"/>
      <c r="AD25" s="265"/>
      <c r="AE25" s="265"/>
      <c r="AF25" s="265"/>
      <c r="AG25" s="267">
        <f>'HESAPLAMA SAYFASI'!AG55</f>
        <v>0</v>
      </c>
      <c r="AH25" s="268"/>
      <c r="AI25" s="268"/>
      <c r="AJ25" s="268"/>
      <c r="AK25" s="268"/>
      <c r="AL25" s="269"/>
      <c r="AM25" s="103">
        <f t="shared" si="1"/>
        <v>0</v>
      </c>
    </row>
    <row r="26" spans="1:39" x14ac:dyDescent="0.25">
      <c r="A26" s="250"/>
      <c r="B26" s="274"/>
      <c r="C26" s="274"/>
      <c r="D26" s="73" t="s">
        <v>21</v>
      </c>
      <c r="E26" s="265">
        <f ca="1">'HESAPLAMA SAYFASI'!E56</f>
        <v>0</v>
      </c>
      <c r="F26" s="265"/>
      <c r="G26" s="265"/>
      <c r="H26" s="265"/>
      <c r="I26" s="265">
        <f ca="1">'HESAPLAMA SAYFASI'!I56</f>
        <v>0</v>
      </c>
      <c r="J26" s="265"/>
      <c r="K26" s="265"/>
      <c r="L26" s="265"/>
      <c r="M26" s="265"/>
      <c r="N26" s="265"/>
      <c r="O26" s="265">
        <f ca="1">'HESAPLAMA SAYFASI'!O56</f>
        <v>0</v>
      </c>
      <c r="P26" s="265"/>
      <c r="Q26" s="265"/>
      <c r="R26" s="265"/>
      <c r="S26" s="265"/>
      <c r="T26" s="265"/>
      <c r="U26" s="265">
        <f ca="1">'HESAPLAMA SAYFASI'!U56</f>
        <v>0</v>
      </c>
      <c r="V26" s="265"/>
      <c r="W26" s="265"/>
      <c r="X26" s="265"/>
      <c r="Y26" s="265"/>
      <c r="Z26" s="265"/>
      <c r="AA26" s="265">
        <f ca="1">'HESAPLAMA SAYFASI'!AA56</f>
        <v>0</v>
      </c>
      <c r="AB26" s="265"/>
      <c r="AC26" s="265"/>
      <c r="AD26" s="265"/>
      <c r="AE26" s="265"/>
      <c r="AF26" s="265"/>
      <c r="AG26" s="267">
        <f ca="1">'HESAPLAMA SAYFASI'!AG56</f>
        <v>0</v>
      </c>
      <c r="AH26" s="268"/>
      <c r="AI26" s="268"/>
      <c r="AJ26" s="268"/>
      <c r="AK26" s="268"/>
      <c r="AL26" s="269"/>
      <c r="AM26" s="103">
        <f t="shared" ca="1" si="1"/>
        <v>0</v>
      </c>
    </row>
    <row r="27" spans="1:39" ht="15.75" thickBot="1" x14ac:dyDescent="0.3">
      <c r="A27" s="251"/>
      <c r="B27" s="275"/>
      <c r="C27" s="275"/>
      <c r="D27" s="75" t="s">
        <v>16</v>
      </c>
      <c r="E27" s="266">
        <f ca="1">'HESAPLAMA SAYFASI'!E58</f>
        <v>0</v>
      </c>
      <c r="F27" s="266"/>
      <c r="G27" s="266"/>
      <c r="H27" s="266"/>
      <c r="I27" s="266">
        <f ca="1">'HESAPLAMA SAYFASI'!I58</f>
        <v>0</v>
      </c>
      <c r="J27" s="266"/>
      <c r="K27" s="266"/>
      <c r="L27" s="266"/>
      <c r="M27" s="266"/>
      <c r="N27" s="266"/>
      <c r="O27" s="266">
        <f ca="1">'HESAPLAMA SAYFASI'!O58</f>
        <v>0</v>
      </c>
      <c r="P27" s="266"/>
      <c r="Q27" s="266"/>
      <c r="R27" s="266"/>
      <c r="S27" s="266"/>
      <c r="T27" s="266"/>
      <c r="U27" s="266">
        <f ca="1">'HESAPLAMA SAYFASI'!U58</f>
        <v>0</v>
      </c>
      <c r="V27" s="266"/>
      <c r="W27" s="266"/>
      <c r="X27" s="266"/>
      <c r="Y27" s="266"/>
      <c r="Z27" s="266"/>
      <c r="AA27" s="266">
        <f ca="1">'HESAPLAMA SAYFASI'!AA58</f>
        <v>0</v>
      </c>
      <c r="AB27" s="266"/>
      <c r="AC27" s="266"/>
      <c r="AD27" s="266"/>
      <c r="AE27" s="266"/>
      <c r="AF27" s="266"/>
      <c r="AG27" s="270">
        <f ca="1">'HESAPLAMA SAYFASI'!AG58</f>
        <v>0</v>
      </c>
      <c r="AH27" s="271"/>
      <c r="AI27" s="271"/>
      <c r="AJ27" s="271"/>
      <c r="AK27" s="271"/>
      <c r="AL27" s="272"/>
      <c r="AM27" s="103">
        <f t="shared" ca="1" si="1"/>
        <v>0</v>
      </c>
    </row>
    <row r="28" spans="1:39" x14ac:dyDescent="0.25">
      <c r="A28" s="252">
        <f>'HESAPLAMA SAYFASI'!A59</f>
        <v>3</v>
      </c>
      <c r="B28" s="273">
        <f>'HESAPLAMA SAYFASI'!B59</f>
        <v>0</v>
      </c>
      <c r="C28" s="273">
        <f>'HESAPLAMA SAYFASI'!C59</f>
        <v>0</v>
      </c>
      <c r="D28" s="68" t="s">
        <v>20</v>
      </c>
      <c r="E28" s="69">
        <f>'HESAPLAMA SAYFASI'!E60</f>
        <v>0</v>
      </c>
      <c r="F28" s="69">
        <f>'HESAPLAMA SAYFASI'!F60</f>
        <v>0</v>
      </c>
      <c r="G28" s="69">
        <f>'HESAPLAMA SAYFASI'!G60</f>
        <v>0</v>
      </c>
      <c r="H28" s="69">
        <f>'HESAPLAMA SAYFASI'!H60</f>
        <v>0</v>
      </c>
      <c r="I28" s="69">
        <f>'HESAPLAMA SAYFASI'!I60</f>
        <v>0</v>
      </c>
      <c r="J28" s="69">
        <f>'HESAPLAMA SAYFASI'!J60</f>
        <v>0</v>
      </c>
      <c r="K28" s="69">
        <f>'HESAPLAMA SAYFASI'!K60</f>
        <v>0</v>
      </c>
      <c r="L28" s="69">
        <f>'HESAPLAMA SAYFASI'!L60</f>
        <v>0</v>
      </c>
      <c r="M28" s="69">
        <f>'HESAPLAMA SAYFASI'!M60</f>
        <v>0</v>
      </c>
      <c r="N28" s="69">
        <f>'HESAPLAMA SAYFASI'!N60</f>
        <v>0</v>
      </c>
      <c r="O28" s="69">
        <f>'HESAPLAMA SAYFASI'!O60</f>
        <v>0</v>
      </c>
      <c r="P28" s="69">
        <f>'HESAPLAMA SAYFASI'!P60</f>
        <v>0</v>
      </c>
      <c r="Q28" s="69">
        <f>'HESAPLAMA SAYFASI'!Q60</f>
        <v>0</v>
      </c>
      <c r="R28" s="69">
        <f>'HESAPLAMA SAYFASI'!R60</f>
        <v>0</v>
      </c>
      <c r="S28" s="69">
        <f>'HESAPLAMA SAYFASI'!S60</f>
        <v>0</v>
      </c>
      <c r="T28" s="69">
        <f>'HESAPLAMA SAYFASI'!T60</f>
        <v>0</v>
      </c>
      <c r="U28" s="69">
        <f>'HESAPLAMA SAYFASI'!U60</f>
        <v>0</v>
      </c>
      <c r="V28" s="69">
        <f>'HESAPLAMA SAYFASI'!V60</f>
        <v>0</v>
      </c>
      <c r="W28" s="69">
        <f>'HESAPLAMA SAYFASI'!W60</f>
        <v>0</v>
      </c>
      <c r="X28" s="69">
        <f>'HESAPLAMA SAYFASI'!X60</f>
        <v>0</v>
      </c>
      <c r="Y28" s="69">
        <f>'HESAPLAMA SAYFASI'!Y60</f>
        <v>0</v>
      </c>
      <c r="Z28" s="69">
        <f>'HESAPLAMA SAYFASI'!Z60</f>
        <v>0</v>
      </c>
      <c r="AA28" s="69">
        <f>'HESAPLAMA SAYFASI'!AA60</f>
        <v>0</v>
      </c>
      <c r="AB28" s="69">
        <f>'HESAPLAMA SAYFASI'!AB60</f>
        <v>0</v>
      </c>
      <c r="AC28" s="69">
        <f>'HESAPLAMA SAYFASI'!AC60</f>
        <v>0</v>
      </c>
      <c r="AD28" s="69">
        <f>'HESAPLAMA SAYFASI'!AD60</f>
        <v>0</v>
      </c>
      <c r="AE28" s="69">
        <f>'HESAPLAMA SAYFASI'!AE60</f>
        <v>0</v>
      </c>
      <c r="AF28" s="69">
        <f>'HESAPLAMA SAYFASI'!AF60</f>
        <v>0</v>
      </c>
      <c r="AG28" s="69">
        <f>'HESAPLAMA SAYFASI'!AG60</f>
        <v>0</v>
      </c>
      <c r="AH28" s="69">
        <f>'HESAPLAMA SAYFASI'!AH60</f>
        <v>0</v>
      </c>
      <c r="AI28" s="69">
        <f>'HESAPLAMA SAYFASI'!AI60</f>
        <v>0</v>
      </c>
      <c r="AJ28" s="69">
        <f>'HESAPLAMA SAYFASI'!AJ60</f>
        <v>0</v>
      </c>
      <c r="AK28" s="69">
        <f>'HESAPLAMA SAYFASI'!AK60</f>
        <v>0</v>
      </c>
      <c r="AL28" s="69">
        <f>'HESAPLAMA SAYFASI'!AL60</f>
        <v>0</v>
      </c>
      <c r="AM28" s="70"/>
    </row>
    <row r="29" spans="1:39" x14ac:dyDescent="0.25">
      <c r="A29" s="250"/>
      <c r="B29" s="274"/>
      <c r="C29" s="274"/>
      <c r="D29" s="73" t="s">
        <v>17</v>
      </c>
      <c r="E29" s="265">
        <f>'HESAPLAMA SAYFASI'!E76</f>
        <v>0</v>
      </c>
      <c r="F29" s="265"/>
      <c r="G29" s="265"/>
      <c r="H29" s="265"/>
      <c r="I29" s="265">
        <f>'HESAPLAMA SAYFASI'!I76</f>
        <v>0</v>
      </c>
      <c r="J29" s="265"/>
      <c r="K29" s="265"/>
      <c r="L29" s="265"/>
      <c r="M29" s="265"/>
      <c r="N29" s="265"/>
      <c r="O29" s="265">
        <f>'HESAPLAMA SAYFASI'!O76</f>
        <v>0</v>
      </c>
      <c r="P29" s="265"/>
      <c r="Q29" s="265"/>
      <c r="R29" s="265"/>
      <c r="S29" s="265"/>
      <c r="T29" s="265"/>
      <c r="U29" s="265">
        <f>'HESAPLAMA SAYFASI'!U76</f>
        <v>0</v>
      </c>
      <c r="V29" s="265"/>
      <c r="W29" s="265"/>
      <c r="X29" s="265"/>
      <c r="Y29" s="265"/>
      <c r="Z29" s="265"/>
      <c r="AA29" s="265">
        <f>'HESAPLAMA SAYFASI'!AA76</f>
        <v>0</v>
      </c>
      <c r="AB29" s="265"/>
      <c r="AC29" s="265"/>
      <c r="AD29" s="265"/>
      <c r="AE29" s="265"/>
      <c r="AF29" s="265"/>
      <c r="AG29" s="267">
        <f>'HESAPLAMA SAYFASI'!AG76</f>
        <v>0</v>
      </c>
      <c r="AH29" s="268"/>
      <c r="AI29" s="268"/>
      <c r="AJ29" s="268"/>
      <c r="AK29" s="268"/>
      <c r="AL29" s="269"/>
      <c r="AM29" s="103">
        <f>SUM(E29:AL29)</f>
        <v>0</v>
      </c>
    </row>
    <row r="30" spans="1:39" x14ac:dyDescent="0.25">
      <c r="A30" s="250"/>
      <c r="B30" s="274"/>
      <c r="C30" s="274"/>
      <c r="D30" s="74" t="str">
        <f>Ayarlar!$A$4</f>
        <v>Gelir Vergisi Oranı (0,15)</v>
      </c>
      <c r="E30" s="265">
        <f>'HESAPLAMA SAYFASI'!E77</f>
        <v>0</v>
      </c>
      <c r="F30" s="265"/>
      <c r="G30" s="265"/>
      <c r="H30" s="265"/>
      <c r="I30" s="265">
        <f>'HESAPLAMA SAYFASI'!I77</f>
        <v>0</v>
      </c>
      <c r="J30" s="265"/>
      <c r="K30" s="265"/>
      <c r="L30" s="265"/>
      <c r="M30" s="265"/>
      <c r="N30" s="265"/>
      <c r="O30" s="265">
        <f>'HESAPLAMA SAYFASI'!O77</f>
        <v>0</v>
      </c>
      <c r="P30" s="265"/>
      <c r="Q30" s="265"/>
      <c r="R30" s="265"/>
      <c r="S30" s="265"/>
      <c r="T30" s="265"/>
      <c r="U30" s="265">
        <f>'HESAPLAMA SAYFASI'!U77</f>
        <v>0</v>
      </c>
      <c r="V30" s="265"/>
      <c r="W30" s="265"/>
      <c r="X30" s="265"/>
      <c r="Y30" s="265"/>
      <c r="Z30" s="265"/>
      <c r="AA30" s="265">
        <f>'HESAPLAMA SAYFASI'!AA77</f>
        <v>0</v>
      </c>
      <c r="AB30" s="265"/>
      <c r="AC30" s="265"/>
      <c r="AD30" s="265"/>
      <c r="AE30" s="265"/>
      <c r="AF30" s="265"/>
      <c r="AG30" s="267">
        <f>'HESAPLAMA SAYFASI'!AG77</f>
        <v>0</v>
      </c>
      <c r="AH30" s="268"/>
      <c r="AI30" s="268"/>
      <c r="AJ30" s="268"/>
      <c r="AK30" s="268"/>
      <c r="AL30" s="269"/>
      <c r="AM30" s="103">
        <f t="shared" ref="AM30:AM34" si="2">SUM(E30:AL30)</f>
        <v>0</v>
      </c>
    </row>
    <row r="31" spans="1:39" x14ac:dyDescent="0.25">
      <c r="A31" s="250"/>
      <c r="B31" s="274"/>
      <c r="C31" s="274"/>
      <c r="D31" s="73" t="s">
        <v>18</v>
      </c>
      <c r="E31" s="265">
        <f>'HESAPLAMA SAYFASI'!E78</f>
        <v>0</v>
      </c>
      <c r="F31" s="265"/>
      <c r="G31" s="265"/>
      <c r="H31" s="265"/>
      <c r="I31" s="265">
        <f>'HESAPLAMA SAYFASI'!I78</f>
        <v>0</v>
      </c>
      <c r="J31" s="265"/>
      <c r="K31" s="265"/>
      <c r="L31" s="265"/>
      <c r="M31" s="265"/>
      <c r="N31" s="265"/>
      <c r="O31" s="265">
        <f>'HESAPLAMA SAYFASI'!O78</f>
        <v>0</v>
      </c>
      <c r="P31" s="265"/>
      <c r="Q31" s="265"/>
      <c r="R31" s="265"/>
      <c r="S31" s="265"/>
      <c r="T31" s="265"/>
      <c r="U31" s="265">
        <f>'HESAPLAMA SAYFASI'!U78</f>
        <v>0</v>
      </c>
      <c r="V31" s="265"/>
      <c r="W31" s="265"/>
      <c r="X31" s="265"/>
      <c r="Y31" s="265"/>
      <c r="Z31" s="265"/>
      <c r="AA31" s="265">
        <f>'HESAPLAMA SAYFASI'!AA78</f>
        <v>0</v>
      </c>
      <c r="AB31" s="265"/>
      <c r="AC31" s="265"/>
      <c r="AD31" s="265"/>
      <c r="AE31" s="265"/>
      <c r="AF31" s="265"/>
      <c r="AG31" s="267">
        <f>'HESAPLAMA SAYFASI'!AG78</f>
        <v>0</v>
      </c>
      <c r="AH31" s="268"/>
      <c r="AI31" s="268"/>
      <c r="AJ31" s="268"/>
      <c r="AK31" s="268"/>
      <c r="AL31" s="269"/>
      <c r="AM31" s="103">
        <f t="shared" si="2"/>
        <v>0</v>
      </c>
    </row>
    <row r="32" spans="1:39" x14ac:dyDescent="0.25">
      <c r="A32" s="250"/>
      <c r="B32" s="274"/>
      <c r="C32" s="274"/>
      <c r="D32" s="73" t="s">
        <v>19</v>
      </c>
      <c r="E32" s="265">
        <f>'HESAPLAMA SAYFASI'!E80</f>
        <v>0</v>
      </c>
      <c r="F32" s="265"/>
      <c r="G32" s="265"/>
      <c r="H32" s="265"/>
      <c r="I32" s="265">
        <f>'HESAPLAMA SAYFASI'!I80</f>
        <v>0</v>
      </c>
      <c r="J32" s="265"/>
      <c r="K32" s="265"/>
      <c r="L32" s="265"/>
      <c r="M32" s="265"/>
      <c r="N32" s="265"/>
      <c r="O32" s="265">
        <f>'HESAPLAMA SAYFASI'!O80</f>
        <v>0</v>
      </c>
      <c r="P32" s="265"/>
      <c r="Q32" s="265"/>
      <c r="R32" s="265"/>
      <c r="S32" s="265"/>
      <c r="T32" s="265"/>
      <c r="U32" s="265">
        <f>'HESAPLAMA SAYFASI'!U80</f>
        <v>0</v>
      </c>
      <c r="V32" s="265"/>
      <c r="W32" s="265"/>
      <c r="X32" s="265"/>
      <c r="Y32" s="265"/>
      <c r="Z32" s="265"/>
      <c r="AA32" s="265">
        <f>'HESAPLAMA SAYFASI'!AA80</f>
        <v>0</v>
      </c>
      <c r="AB32" s="265"/>
      <c r="AC32" s="265"/>
      <c r="AD32" s="265"/>
      <c r="AE32" s="265"/>
      <c r="AF32" s="265"/>
      <c r="AG32" s="267">
        <f>'HESAPLAMA SAYFASI'!AG80</f>
        <v>0</v>
      </c>
      <c r="AH32" s="268"/>
      <c r="AI32" s="268"/>
      <c r="AJ32" s="268"/>
      <c r="AK32" s="268"/>
      <c r="AL32" s="269"/>
      <c r="AM32" s="103">
        <f t="shared" si="2"/>
        <v>0</v>
      </c>
    </row>
    <row r="33" spans="1:39" x14ac:dyDescent="0.25">
      <c r="A33" s="250"/>
      <c r="B33" s="274"/>
      <c r="C33" s="274"/>
      <c r="D33" s="73" t="s">
        <v>21</v>
      </c>
      <c r="E33" s="265">
        <f ca="1">'HESAPLAMA SAYFASI'!E81</f>
        <v>0</v>
      </c>
      <c r="F33" s="265"/>
      <c r="G33" s="265"/>
      <c r="H33" s="265"/>
      <c r="I33" s="265">
        <f ca="1">'HESAPLAMA SAYFASI'!I81</f>
        <v>0</v>
      </c>
      <c r="J33" s="265"/>
      <c r="K33" s="265"/>
      <c r="L33" s="265"/>
      <c r="M33" s="265"/>
      <c r="N33" s="265"/>
      <c r="O33" s="265">
        <f ca="1">'HESAPLAMA SAYFASI'!O81</f>
        <v>0</v>
      </c>
      <c r="P33" s="265"/>
      <c r="Q33" s="265"/>
      <c r="R33" s="265"/>
      <c r="S33" s="265"/>
      <c r="T33" s="265"/>
      <c r="U33" s="265">
        <f ca="1">'HESAPLAMA SAYFASI'!U81</f>
        <v>0</v>
      </c>
      <c r="V33" s="265"/>
      <c r="W33" s="265"/>
      <c r="X33" s="265"/>
      <c r="Y33" s="265"/>
      <c r="Z33" s="265"/>
      <c r="AA33" s="265">
        <f ca="1">'HESAPLAMA SAYFASI'!AA81</f>
        <v>0</v>
      </c>
      <c r="AB33" s="265"/>
      <c r="AC33" s="265"/>
      <c r="AD33" s="265"/>
      <c r="AE33" s="265"/>
      <c r="AF33" s="265"/>
      <c r="AG33" s="267">
        <f ca="1">'HESAPLAMA SAYFASI'!AG81</f>
        <v>0</v>
      </c>
      <c r="AH33" s="268"/>
      <c r="AI33" s="268"/>
      <c r="AJ33" s="268"/>
      <c r="AK33" s="268"/>
      <c r="AL33" s="269"/>
      <c r="AM33" s="103">
        <f t="shared" ca="1" si="2"/>
        <v>0</v>
      </c>
    </row>
    <row r="34" spans="1:39" ht="15.75" thickBot="1" x14ac:dyDescent="0.3">
      <c r="A34" s="251"/>
      <c r="B34" s="275"/>
      <c r="C34" s="275"/>
      <c r="D34" s="75" t="s">
        <v>16</v>
      </c>
      <c r="E34" s="266">
        <f ca="1">'HESAPLAMA SAYFASI'!E83</f>
        <v>0</v>
      </c>
      <c r="F34" s="266"/>
      <c r="G34" s="266"/>
      <c r="H34" s="266"/>
      <c r="I34" s="266">
        <f ca="1">'HESAPLAMA SAYFASI'!I83</f>
        <v>0</v>
      </c>
      <c r="J34" s="266"/>
      <c r="K34" s="266"/>
      <c r="L34" s="266"/>
      <c r="M34" s="266"/>
      <c r="N34" s="266"/>
      <c r="O34" s="266">
        <f ca="1">'HESAPLAMA SAYFASI'!O83</f>
        <v>0</v>
      </c>
      <c r="P34" s="266"/>
      <c r="Q34" s="266"/>
      <c r="R34" s="266"/>
      <c r="S34" s="266"/>
      <c r="T34" s="266"/>
      <c r="U34" s="266">
        <f ca="1">'HESAPLAMA SAYFASI'!U83</f>
        <v>0</v>
      </c>
      <c r="V34" s="266"/>
      <c r="W34" s="266"/>
      <c r="X34" s="266"/>
      <c r="Y34" s="266"/>
      <c r="Z34" s="266"/>
      <c r="AA34" s="266">
        <f ca="1">'HESAPLAMA SAYFASI'!AA83</f>
        <v>0</v>
      </c>
      <c r="AB34" s="266"/>
      <c r="AC34" s="266"/>
      <c r="AD34" s="266"/>
      <c r="AE34" s="266"/>
      <c r="AF34" s="266"/>
      <c r="AG34" s="270">
        <f ca="1">'HESAPLAMA SAYFASI'!AG83</f>
        <v>0</v>
      </c>
      <c r="AH34" s="271"/>
      <c r="AI34" s="271"/>
      <c r="AJ34" s="271"/>
      <c r="AK34" s="271"/>
      <c r="AL34" s="272"/>
      <c r="AM34" s="103">
        <f t="shared" ca="1" si="2"/>
        <v>0</v>
      </c>
    </row>
    <row r="35" spans="1:39" x14ac:dyDescent="0.25">
      <c r="A35" s="252">
        <f>'HESAPLAMA SAYFASI'!A84</f>
        <v>4</v>
      </c>
      <c r="B35" s="273">
        <f>'HESAPLAMA SAYFASI'!B84</f>
        <v>0</v>
      </c>
      <c r="C35" s="273">
        <f>'HESAPLAMA SAYFASI'!C84</f>
        <v>0</v>
      </c>
      <c r="D35" s="68" t="s">
        <v>20</v>
      </c>
      <c r="E35" s="69">
        <f>'HESAPLAMA SAYFASI'!E85</f>
        <v>0</v>
      </c>
      <c r="F35" s="69">
        <f>'HESAPLAMA SAYFASI'!F85</f>
        <v>0</v>
      </c>
      <c r="G35" s="69">
        <f>'HESAPLAMA SAYFASI'!G85</f>
        <v>0</v>
      </c>
      <c r="H35" s="69">
        <f>'HESAPLAMA SAYFASI'!H85</f>
        <v>0</v>
      </c>
      <c r="I35" s="69">
        <f>'HESAPLAMA SAYFASI'!I85</f>
        <v>0</v>
      </c>
      <c r="J35" s="69">
        <f>'HESAPLAMA SAYFASI'!J85</f>
        <v>0</v>
      </c>
      <c r="K35" s="69">
        <f>'HESAPLAMA SAYFASI'!K85</f>
        <v>0</v>
      </c>
      <c r="L35" s="69">
        <f>'HESAPLAMA SAYFASI'!L85</f>
        <v>0</v>
      </c>
      <c r="M35" s="69">
        <f>'HESAPLAMA SAYFASI'!M85</f>
        <v>0</v>
      </c>
      <c r="N35" s="69">
        <f>'HESAPLAMA SAYFASI'!N85</f>
        <v>0</v>
      </c>
      <c r="O35" s="69">
        <f>'HESAPLAMA SAYFASI'!O85</f>
        <v>0</v>
      </c>
      <c r="P35" s="69">
        <f>'HESAPLAMA SAYFASI'!P85</f>
        <v>0</v>
      </c>
      <c r="Q35" s="69">
        <f>'HESAPLAMA SAYFASI'!Q85</f>
        <v>0</v>
      </c>
      <c r="R35" s="69">
        <f>'HESAPLAMA SAYFASI'!R85</f>
        <v>0</v>
      </c>
      <c r="S35" s="69">
        <f>'HESAPLAMA SAYFASI'!S85</f>
        <v>0</v>
      </c>
      <c r="T35" s="69">
        <f>'HESAPLAMA SAYFASI'!T85</f>
        <v>0</v>
      </c>
      <c r="U35" s="69">
        <f>'HESAPLAMA SAYFASI'!U85</f>
        <v>0</v>
      </c>
      <c r="V35" s="69">
        <f>'HESAPLAMA SAYFASI'!V85</f>
        <v>0</v>
      </c>
      <c r="W35" s="69">
        <f>'HESAPLAMA SAYFASI'!W85</f>
        <v>0</v>
      </c>
      <c r="X35" s="69">
        <f>'HESAPLAMA SAYFASI'!X85</f>
        <v>0</v>
      </c>
      <c r="Y35" s="69">
        <f>'HESAPLAMA SAYFASI'!Y85</f>
        <v>0</v>
      </c>
      <c r="Z35" s="69">
        <f>'HESAPLAMA SAYFASI'!Z85</f>
        <v>0</v>
      </c>
      <c r="AA35" s="69">
        <f>'HESAPLAMA SAYFASI'!AA85</f>
        <v>0</v>
      </c>
      <c r="AB35" s="69">
        <f>'HESAPLAMA SAYFASI'!AB85</f>
        <v>0</v>
      </c>
      <c r="AC35" s="69">
        <f>'HESAPLAMA SAYFASI'!AC85</f>
        <v>0</v>
      </c>
      <c r="AD35" s="69">
        <f>'HESAPLAMA SAYFASI'!AD85</f>
        <v>0</v>
      </c>
      <c r="AE35" s="69">
        <f>'HESAPLAMA SAYFASI'!AE85</f>
        <v>0</v>
      </c>
      <c r="AF35" s="69">
        <f>'HESAPLAMA SAYFASI'!AF85</f>
        <v>0</v>
      </c>
      <c r="AG35" s="69">
        <f>'HESAPLAMA SAYFASI'!AG85</f>
        <v>0</v>
      </c>
      <c r="AH35" s="69">
        <f>'HESAPLAMA SAYFASI'!AH85</f>
        <v>0</v>
      </c>
      <c r="AI35" s="69">
        <f>'HESAPLAMA SAYFASI'!AI85</f>
        <v>0</v>
      </c>
      <c r="AJ35" s="69">
        <f>'HESAPLAMA SAYFASI'!AJ85</f>
        <v>0</v>
      </c>
      <c r="AK35" s="69">
        <f>'HESAPLAMA SAYFASI'!AK85</f>
        <v>0</v>
      </c>
      <c r="AL35" s="69">
        <f>'HESAPLAMA SAYFASI'!AL85</f>
        <v>0</v>
      </c>
      <c r="AM35" s="70"/>
    </row>
    <row r="36" spans="1:39" x14ac:dyDescent="0.25">
      <c r="A36" s="250"/>
      <c r="B36" s="274"/>
      <c r="C36" s="274"/>
      <c r="D36" s="73" t="s">
        <v>17</v>
      </c>
      <c r="E36" s="265">
        <f>'HESAPLAMA SAYFASI'!E101</f>
        <v>0</v>
      </c>
      <c r="F36" s="265"/>
      <c r="G36" s="265"/>
      <c r="H36" s="265"/>
      <c r="I36" s="265">
        <f>'HESAPLAMA SAYFASI'!I101</f>
        <v>0</v>
      </c>
      <c r="J36" s="265"/>
      <c r="K36" s="265"/>
      <c r="L36" s="265"/>
      <c r="M36" s="265"/>
      <c r="N36" s="265"/>
      <c r="O36" s="265">
        <f>'HESAPLAMA SAYFASI'!O101</f>
        <v>0</v>
      </c>
      <c r="P36" s="265"/>
      <c r="Q36" s="265"/>
      <c r="R36" s="265"/>
      <c r="S36" s="265"/>
      <c r="T36" s="265"/>
      <c r="U36" s="265">
        <f>'HESAPLAMA SAYFASI'!U101</f>
        <v>0</v>
      </c>
      <c r="V36" s="265"/>
      <c r="W36" s="265"/>
      <c r="X36" s="265"/>
      <c r="Y36" s="265"/>
      <c r="Z36" s="265"/>
      <c r="AA36" s="265">
        <f>'HESAPLAMA SAYFASI'!AA101</f>
        <v>0</v>
      </c>
      <c r="AB36" s="265"/>
      <c r="AC36" s="265"/>
      <c r="AD36" s="265"/>
      <c r="AE36" s="265"/>
      <c r="AF36" s="265"/>
      <c r="AG36" s="267">
        <f>'HESAPLAMA SAYFASI'!AG101</f>
        <v>0</v>
      </c>
      <c r="AH36" s="268"/>
      <c r="AI36" s="268"/>
      <c r="AJ36" s="268"/>
      <c r="AK36" s="268"/>
      <c r="AL36" s="269"/>
      <c r="AM36" s="103">
        <f>SUM(E36:AL36)</f>
        <v>0</v>
      </c>
    </row>
    <row r="37" spans="1:39" x14ac:dyDescent="0.25">
      <c r="A37" s="250"/>
      <c r="B37" s="274"/>
      <c r="C37" s="274"/>
      <c r="D37" s="74" t="str">
        <f>Ayarlar!$A$4</f>
        <v>Gelir Vergisi Oranı (0,15)</v>
      </c>
      <c r="E37" s="265">
        <f>'HESAPLAMA SAYFASI'!E102</f>
        <v>0</v>
      </c>
      <c r="F37" s="265"/>
      <c r="G37" s="265"/>
      <c r="H37" s="265"/>
      <c r="I37" s="265">
        <f>'HESAPLAMA SAYFASI'!I102</f>
        <v>0</v>
      </c>
      <c r="J37" s="265"/>
      <c r="K37" s="265"/>
      <c r="L37" s="265"/>
      <c r="M37" s="265"/>
      <c r="N37" s="265"/>
      <c r="O37" s="265">
        <f>'HESAPLAMA SAYFASI'!O102</f>
        <v>0</v>
      </c>
      <c r="P37" s="265"/>
      <c r="Q37" s="265"/>
      <c r="R37" s="265"/>
      <c r="S37" s="265"/>
      <c r="T37" s="265"/>
      <c r="U37" s="265">
        <f>'HESAPLAMA SAYFASI'!U102</f>
        <v>0</v>
      </c>
      <c r="V37" s="265"/>
      <c r="W37" s="265"/>
      <c r="X37" s="265"/>
      <c r="Y37" s="265"/>
      <c r="Z37" s="265"/>
      <c r="AA37" s="265">
        <f>'HESAPLAMA SAYFASI'!AA102</f>
        <v>0</v>
      </c>
      <c r="AB37" s="265"/>
      <c r="AC37" s="265"/>
      <c r="AD37" s="265"/>
      <c r="AE37" s="265"/>
      <c r="AF37" s="265"/>
      <c r="AG37" s="267">
        <f>'HESAPLAMA SAYFASI'!AG102</f>
        <v>0</v>
      </c>
      <c r="AH37" s="268"/>
      <c r="AI37" s="268"/>
      <c r="AJ37" s="268"/>
      <c r="AK37" s="268"/>
      <c r="AL37" s="269"/>
      <c r="AM37" s="103">
        <f t="shared" ref="AM37:AM41" si="3">SUM(E37:AL37)</f>
        <v>0</v>
      </c>
    </row>
    <row r="38" spans="1:39" x14ac:dyDescent="0.25">
      <c r="A38" s="250"/>
      <c r="B38" s="274"/>
      <c r="C38" s="274"/>
      <c r="D38" s="73" t="s">
        <v>18</v>
      </c>
      <c r="E38" s="265">
        <f>'HESAPLAMA SAYFASI'!E103</f>
        <v>0</v>
      </c>
      <c r="F38" s="265"/>
      <c r="G38" s="265"/>
      <c r="H38" s="265"/>
      <c r="I38" s="265">
        <f>'HESAPLAMA SAYFASI'!I103</f>
        <v>0</v>
      </c>
      <c r="J38" s="265"/>
      <c r="K38" s="265"/>
      <c r="L38" s="265"/>
      <c r="M38" s="265"/>
      <c r="N38" s="265"/>
      <c r="O38" s="265">
        <f>'HESAPLAMA SAYFASI'!O103</f>
        <v>0</v>
      </c>
      <c r="P38" s="265"/>
      <c r="Q38" s="265"/>
      <c r="R38" s="265"/>
      <c r="S38" s="265"/>
      <c r="T38" s="265"/>
      <c r="U38" s="265">
        <f>'HESAPLAMA SAYFASI'!U103</f>
        <v>0</v>
      </c>
      <c r="V38" s="265"/>
      <c r="W38" s="265"/>
      <c r="X38" s="265"/>
      <c r="Y38" s="265"/>
      <c r="Z38" s="265"/>
      <c r="AA38" s="265">
        <f>'HESAPLAMA SAYFASI'!AA103</f>
        <v>0</v>
      </c>
      <c r="AB38" s="265"/>
      <c r="AC38" s="265"/>
      <c r="AD38" s="265"/>
      <c r="AE38" s="265"/>
      <c r="AF38" s="265"/>
      <c r="AG38" s="267">
        <f>'HESAPLAMA SAYFASI'!AG103</f>
        <v>0</v>
      </c>
      <c r="AH38" s="268"/>
      <c r="AI38" s="268"/>
      <c r="AJ38" s="268"/>
      <c r="AK38" s="268"/>
      <c r="AL38" s="269"/>
      <c r="AM38" s="103">
        <f t="shared" si="3"/>
        <v>0</v>
      </c>
    </row>
    <row r="39" spans="1:39" x14ac:dyDescent="0.25">
      <c r="A39" s="250"/>
      <c r="B39" s="274"/>
      <c r="C39" s="274"/>
      <c r="D39" s="73" t="s">
        <v>19</v>
      </c>
      <c r="E39" s="265">
        <f>'HESAPLAMA SAYFASI'!E105</f>
        <v>0</v>
      </c>
      <c r="F39" s="265"/>
      <c r="G39" s="265"/>
      <c r="H39" s="265"/>
      <c r="I39" s="265">
        <f>'HESAPLAMA SAYFASI'!I105</f>
        <v>0</v>
      </c>
      <c r="J39" s="265"/>
      <c r="K39" s="265"/>
      <c r="L39" s="265"/>
      <c r="M39" s="265"/>
      <c r="N39" s="265"/>
      <c r="O39" s="265">
        <f>'HESAPLAMA SAYFASI'!O105</f>
        <v>0</v>
      </c>
      <c r="P39" s="265"/>
      <c r="Q39" s="265"/>
      <c r="R39" s="265"/>
      <c r="S39" s="265"/>
      <c r="T39" s="265"/>
      <c r="U39" s="265">
        <f>'HESAPLAMA SAYFASI'!U105</f>
        <v>0</v>
      </c>
      <c r="V39" s="265"/>
      <c r="W39" s="265"/>
      <c r="X39" s="265"/>
      <c r="Y39" s="265"/>
      <c r="Z39" s="265"/>
      <c r="AA39" s="265">
        <f>'HESAPLAMA SAYFASI'!AA105</f>
        <v>0</v>
      </c>
      <c r="AB39" s="265"/>
      <c r="AC39" s="265"/>
      <c r="AD39" s="265"/>
      <c r="AE39" s="265"/>
      <c r="AF39" s="265"/>
      <c r="AG39" s="267">
        <f>'HESAPLAMA SAYFASI'!AG105</f>
        <v>0</v>
      </c>
      <c r="AH39" s="268"/>
      <c r="AI39" s="268"/>
      <c r="AJ39" s="268"/>
      <c r="AK39" s="268"/>
      <c r="AL39" s="269"/>
      <c r="AM39" s="103">
        <f t="shared" si="3"/>
        <v>0</v>
      </c>
    </row>
    <row r="40" spans="1:39" x14ac:dyDescent="0.25">
      <c r="A40" s="250"/>
      <c r="B40" s="274"/>
      <c r="C40" s="274"/>
      <c r="D40" s="73" t="s">
        <v>21</v>
      </c>
      <c r="E40" s="265">
        <f ca="1">'HESAPLAMA SAYFASI'!E106</f>
        <v>0</v>
      </c>
      <c r="F40" s="265"/>
      <c r="G40" s="265"/>
      <c r="H40" s="265"/>
      <c r="I40" s="265">
        <f ca="1">'HESAPLAMA SAYFASI'!I106</f>
        <v>0</v>
      </c>
      <c r="J40" s="265"/>
      <c r="K40" s="265"/>
      <c r="L40" s="265"/>
      <c r="M40" s="265"/>
      <c r="N40" s="265"/>
      <c r="O40" s="265">
        <f ca="1">'HESAPLAMA SAYFASI'!O106</f>
        <v>0</v>
      </c>
      <c r="P40" s="265"/>
      <c r="Q40" s="265"/>
      <c r="R40" s="265"/>
      <c r="S40" s="265"/>
      <c r="T40" s="265"/>
      <c r="U40" s="265">
        <f ca="1">'HESAPLAMA SAYFASI'!U106</f>
        <v>0</v>
      </c>
      <c r="V40" s="265"/>
      <c r="W40" s="265"/>
      <c r="X40" s="265"/>
      <c r="Y40" s="265"/>
      <c r="Z40" s="265"/>
      <c r="AA40" s="265">
        <f ca="1">'HESAPLAMA SAYFASI'!AA106</f>
        <v>0</v>
      </c>
      <c r="AB40" s="265"/>
      <c r="AC40" s="265"/>
      <c r="AD40" s="265"/>
      <c r="AE40" s="265"/>
      <c r="AF40" s="265"/>
      <c r="AG40" s="267">
        <f ca="1">'HESAPLAMA SAYFASI'!AG106</f>
        <v>0</v>
      </c>
      <c r="AH40" s="268"/>
      <c r="AI40" s="268"/>
      <c r="AJ40" s="268"/>
      <c r="AK40" s="268"/>
      <c r="AL40" s="269"/>
      <c r="AM40" s="103">
        <f t="shared" ca="1" si="3"/>
        <v>0</v>
      </c>
    </row>
    <row r="41" spans="1:39" ht="15.75" thickBot="1" x14ac:dyDescent="0.3">
      <c r="A41" s="251"/>
      <c r="B41" s="275"/>
      <c r="C41" s="275"/>
      <c r="D41" s="75" t="s">
        <v>16</v>
      </c>
      <c r="E41" s="266">
        <f ca="1">'HESAPLAMA SAYFASI'!E108</f>
        <v>0</v>
      </c>
      <c r="F41" s="266"/>
      <c r="G41" s="266"/>
      <c r="H41" s="266"/>
      <c r="I41" s="266">
        <f ca="1">'HESAPLAMA SAYFASI'!I108</f>
        <v>0</v>
      </c>
      <c r="J41" s="266"/>
      <c r="K41" s="266"/>
      <c r="L41" s="266"/>
      <c r="M41" s="266"/>
      <c r="N41" s="266"/>
      <c r="O41" s="266">
        <f ca="1">'HESAPLAMA SAYFASI'!O108</f>
        <v>0</v>
      </c>
      <c r="P41" s="266"/>
      <c r="Q41" s="266"/>
      <c r="R41" s="266"/>
      <c r="S41" s="266"/>
      <c r="T41" s="266"/>
      <c r="U41" s="266">
        <f ca="1">'HESAPLAMA SAYFASI'!U108</f>
        <v>0</v>
      </c>
      <c r="V41" s="266"/>
      <c r="W41" s="266"/>
      <c r="X41" s="266"/>
      <c r="Y41" s="266"/>
      <c r="Z41" s="266"/>
      <c r="AA41" s="266">
        <f ca="1">'HESAPLAMA SAYFASI'!AA108</f>
        <v>0</v>
      </c>
      <c r="AB41" s="266"/>
      <c r="AC41" s="266"/>
      <c r="AD41" s="266"/>
      <c r="AE41" s="266"/>
      <c r="AF41" s="266"/>
      <c r="AG41" s="270">
        <f ca="1">'HESAPLAMA SAYFASI'!AG108</f>
        <v>0</v>
      </c>
      <c r="AH41" s="271"/>
      <c r="AI41" s="271"/>
      <c r="AJ41" s="271"/>
      <c r="AK41" s="271"/>
      <c r="AL41" s="272"/>
      <c r="AM41" s="103">
        <f t="shared" ca="1" si="3"/>
        <v>0</v>
      </c>
    </row>
    <row r="42" spans="1:39" x14ac:dyDescent="0.25">
      <c r="A42" s="252">
        <f>'HESAPLAMA SAYFASI'!A109</f>
        <v>5</v>
      </c>
      <c r="B42" s="273">
        <f>'HESAPLAMA SAYFASI'!B109</f>
        <v>0</v>
      </c>
      <c r="C42" s="273">
        <f>'HESAPLAMA SAYFASI'!C109</f>
        <v>0</v>
      </c>
      <c r="D42" s="68" t="s">
        <v>20</v>
      </c>
      <c r="E42" s="69">
        <f>'HESAPLAMA SAYFASI'!E110</f>
        <v>0</v>
      </c>
      <c r="F42" s="69">
        <f>'HESAPLAMA SAYFASI'!F110</f>
        <v>0</v>
      </c>
      <c r="G42" s="69">
        <f>'HESAPLAMA SAYFASI'!G110</f>
        <v>0</v>
      </c>
      <c r="H42" s="69">
        <f>'HESAPLAMA SAYFASI'!H110</f>
        <v>0</v>
      </c>
      <c r="I42" s="69">
        <f>'HESAPLAMA SAYFASI'!I110</f>
        <v>0</v>
      </c>
      <c r="J42" s="69">
        <f>'HESAPLAMA SAYFASI'!J110</f>
        <v>0</v>
      </c>
      <c r="K42" s="69">
        <f>'HESAPLAMA SAYFASI'!K110</f>
        <v>0</v>
      </c>
      <c r="L42" s="69">
        <f>'HESAPLAMA SAYFASI'!L110</f>
        <v>0</v>
      </c>
      <c r="M42" s="69">
        <f>'HESAPLAMA SAYFASI'!M110</f>
        <v>0</v>
      </c>
      <c r="N42" s="69">
        <f>'HESAPLAMA SAYFASI'!N110</f>
        <v>0</v>
      </c>
      <c r="O42" s="69">
        <f>'HESAPLAMA SAYFASI'!O110</f>
        <v>0</v>
      </c>
      <c r="P42" s="69">
        <f>'HESAPLAMA SAYFASI'!P110</f>
        <v>0</v>
      </c>
      <c r="Q42" s="69">
        <f>'HESAPLAMA SAYFASI'!Q110</f>
        <v>0</v>
      </c>
      <c r="R42" s="69">
        <f>'HESAPLAMA SAYFASI'!R110</f>
        <v>0</v>
      </c>
      <c r="S42" s="69">
        <f>'HESAPLAMA SAYFASI'!S110</f>
        <v>0</v>
      </c>
      <c r="T42" s="69">
        <f>'HESAPLAMA SAYFASI'!T110</f>
        <v>0</v>
      </c>
      <c r="U42" s="69">
        <f>'HESAPLAMA SAYFASI'!U110</f>
        <v>0</v>
      </c>
      <c r="V42" s="69">
        <f>'HESAPLAMA SAYFASI'!V110</f>
        <v>0</v>
      </c>
      <c r="W42" s="69">
        <f>'HESAPLAMA SAYFASI'!W110</f>
        <v>0</v>
      </c>
      <c r="X42" s="69">
        <f>'HESAPLAMA SAYFASI'!X110</f>
        <v>0</v>
      </c>
      <c r="Y42" s="69">
        <f>'HESAPLAMA SAYFASI'!Y110</f>
        <v>0</v>
      </c>
      <c r="Z42" s="69">
        <f>'HESAPLAMA SAYFASI'!Z110</f>
        <v>0</v>
      </c>
      <c r="AA42" s="69">
        <f>'HESAPLAMA SAYFASI'!AA110</f>
        <v>0</v>
      </c>
      <c r="AB42" s="69">
        <f>'HESAPLAMA SAYFASI'!AB110</f>
        <v>0</v>
      </c>
      <c r="AC42" s="69">
        <f>'HESAPLAMA SAYFASI'!AC110</f>
        <v>0</v>
      </c>
      <c r="AD42" s="69">
        <f>'HESAPLAMA SAYFASI'!AD110</f>
        <v>0</v>
      </c>
      <c r="AE42" s="69">
        <f>'HESAPLAMA SAYFASI'!AE110</f>
        <v>0</v>
      </c>
      <c r="AF42" s="69">
        <f>'HESAPLAMA SAYFASI'!AF110</f>
        <v>0</v>
      </c>
      <c r="AG42" s="69">
        <f>'HESAPLAMA SAYFASI'!AG110</f>
        <v>0</v>
      </c>
      <c r="AH42" s="69">
        <f>'HESAPLAMA SAYFASI'!AH110</f>
        <v>0</v>
      </c>
      <c r="AI42" s="69">
        <f>'HESAPLAMA SAYFASI'!AI110</f>
        <v>0</v>
      </c>
      <c r="AJ42" s="69">
        <f>'HESAPLAMA SAYFASI'!AJ110</f>
        <v>0</v>
      </c>
      <c r="AK42" s="69">
        <f>'HESAPLAMA SAYFASI'!AK110</f>
        <v>0</v>
      </c>
      <c r="AL42" s="69">
        <f>'HESAPLAMA SAYFASI'!AL110</f>
        <v>0</v>
      </c>
      <c r="AM42" s="70"/>
    </row>
    <row r="43" spans="1:39" x14ac:dyDescent="0.25">
      <c r="A43" s="250"/>
      <c r="B43" s="274"/>
      <c r="C43" s="274"/>
      <c r="D43" s="73" t="s">
        <v>17</v>
      </c>
      <c r="E43" s="265">
        <f>'HESAPLAMA SAYFASI'!E126</f>
        <v>0</v>
      </c>
      <c r="F43" s="265"/>
      <c r="G43" s="265"/>
      <c r="H43" s="265"/>
      <c r="I43" s="265">
        <f>'HESAPLAMA SAYFASI'!I126</f>
        <v>0</v>
      </c>
      <c r="J43" s="265"/>
      <c r="K43" s="265"/>
      <c r="L43" s="265"/>
      <c r="M43" s="265"/>
      <c r="N43" s="265"/>
      <c r="O43" s="265">
        <f>'HESAPLAMA SAYFASI'!O126</f>
        <v>0</v>
      </c>
      <c r="P43" s="265"/>
      <c r="Q43" s="265"/>
      <c r="R43" s="265"/>
      <c r="S43" s="265"/>
      <c r="T43" s="265"/>
      <c r="U43" s="265">
        <f>'HESAPLAMA SAYFASI'!U126</f>
        <v>0</v>
      </c>
      <c r="V43" s="265"/>
      <c r="W43" s="265"/>
      <c r="X43" s="265"/>
      <c r="Y43" s="265"/>
      <c r="Z43" s="265"/>
      <c r="AA43" s="265">
        <f>'HESAPLAMA SAYFASI'!AA126</f>
        <v>0</v>
      </c>
      <c r="AB43" s="265"/>
      <c r="AC43" s="265"/>
      <c r="AD43" s="265"/>
      <c r="AE43" s="265"/>
      <c r="AF43" s="265"/>
      <c r="AG43" s="267">
        <f>'HESAPLAMA SAYFASI'!AG126</f>
        <v>0</v>
      </c>
      <c r="AH43" s="268"/>
      <c r="AI43" s="268"/>
      <c r="AJ43" s="268"/>
      <c r="AK43" s="268"/>
      <c r="AL43" s="269"/>
      <c r="AM43" s="103">
        <f>SUM(E43:AL43)</f>
        <v>0</v>
      </c>
    </row>
    <row r="44" spans="1:39" x14ac:dyDescent="0.25">
      <c r="A44" s="250"/>
      <c r="B44" s="274"/>
      <c r="C44" s="274"/>
      <c r="D44" s="74" t="str">
        <f>Ayarlar!$A$4</f>
        <v>Gelir Vergisi Oranı (0,15)</v>
      </c>
      <c r="E44" s="265">
        <f>'HESAPLAMA SAYFASI'!E127</f>
        <v>0</v>
      </c>
      <c r="F44" s="265"/>
      <c r="G44" s="265"/>
      <c r="H44" s="265"/>
      <c r="I44" s="265">
        <f>'HESAPLAMA SAYFASI'!I127</f>
        <v>0</v>
      </c>
      <c r="J44" s="265"/>
      <c r="K44" s="265"/>
      <c r="L44" s="265"/>
      <c r="M44" s="265"/>
      <c r="N44" s="265"/>
      <c r="O44" s="265">
        <f>'HESAPLAMA SAYFASI'!O127</f>
        <v>0</v>
      </c>
      <c r="P44" s="265"/>
      <c r="Q44" s="265"/>
      <c r="R44" s="265"/>
      <c r="S44" s="265"/>
      <c r="T44" s="265"/>
      <c r="U44" s="265">
        <f>'HESAPLAMA SAYFASI'!U127</f>
        <v>0</v>
      </c>
      <c r="V44" s="265"/>
      <c r="W44" s="265"/>
      <c r="X44" s="265"/>
      <c r="Y44" s="265"/>
      <c r="Z44" s="265"/>
      <c r="AA44" s="265">
        <f>'HESAPLAMA SAYFASI'!AA127</f>
        <v>0</v>
      </c>
      <c r="AB44" s="265"/>
      <c r="AC44" s="265"/>
      <c r="AD44" s="265"/>
      <c r="AE44" s="265"/>
      <c r="AF44" s="265"/>
      <c r="AG44" s="267">
        <f>'HESAPLAMA SAYFASI'!AG127</f>
        <v>0</v>
      </c>
      <c r="AH44" s="268"/>
      <c r="AI44" s="268"/>
      <c r="AJ44" s="268"/>
      <c r="AK44" s="268"/>
      <c r="AL44" s="269"/>
      <c r="AM44" s="103">
        <f t="shared" ref="AM44:AM48" si="4">SUM(E44:AL44)</f>
        <v>0</v>
      </c>
    </row>
    <row r="45" spans="1:39" x14ac:dyDescent="0.25">
      <c r="A45" s="250"/>
      <c r="B45" s="274"/>
      <c r="C45" s="274"/>
      <c r="D45" s="73" t="s">
        <v>18</v>
      </c>
      <c r="E45" s="265">
        <f>'HESAPLAMA SAYFASI'!E128</f>
        <v>0</v>
      </c>
      <c r="F45" s="265"/>
      <c r="G45" s="265"/>
      <c r="H45" s="265"/>
      <c r="I45" s="265">
        <f>'HESAPLAMA SAYFASI'!I128</f>
        <v>0</v>
      </c>
      <c r="J45" s="265"/>
      <c r="K45" s="265"/>
      <c r="L45" s="265"/>
      <c r="M45" s="265"/>
      <c r="N45" s="265"/>
      <c r="O45" s="265">
        <f>'HESAPLAMA SAYFASI'!O128</f>
        <v>0</v>
      </c>
      <c r="P45" s="265"/>
      <c r="Q45" s="265"/>
      <c r="R45" s="265"/>
      <c r="S45" s="265"/>
      <c r="T45" s="265"/>
      <c r="U45" s="265">
        <f>'HESAPLAMA SAYFASI'!U128</f>
        <v>0</v>
      </c>
      <c r="V45" s="265"/>
      <c r="W45" s="265"/>
      <c r="X45" s="265"/>
      <c r="Y45" s="265"/>
      <c r="Z45" s="265"/>
      <c r="AA45" s="265">
        <f>'HESAPLAMA SAYFASI'!AA128</f>
        <v>0</v>
      </c>
      <c r="AB45" s="265"/>
      <c r="AC45" s="265"/>
      <c r="AD45" s="265"/>
      <c r="AE45" s="265"/>
      <c r="AF45" s="265"/>
      <c r="AG45" s="267">
        <f>'HESAPLAMA SAYFASI'!AG128</f>
        <v>0</v>
      </c>
      <c r="AH45" s="268"/>
      <c r="AI45" s="268"/>
      <c r="AJ45" s="268"/>
      <c r="AK45" s="268"/>
      <c r="AL45" s="269"/>
      <c r="AM45" s="103">
        <f t="shared" si="4"/>
        <v>0</v>
      </c>
    </row>
    <row r="46" spans="1:39" x14ac:dyDescent="0.25">
      <c r="A46" s="250"/>
      <c r="B46" s="274"/>
      <c r="C46" s="274"/>
      <c r="D46" s="73" t="s">
        <v>19</v>
      </c>
      <c r="E46" s="265">
        <f>'HESAPLAMA SAYFASI'!E130</f>
        <v>0</v>
      </c>
      <c r="F46" s="265"/>
      <c r="G46" s="265"/>
      <c r="H46" s="265"/>
      <c r="I46" s="265">
        <f>'HESAPLAMA SAYFASI'!I130</f>
        <v>0</v>
      </c>
      <c r="J46" s="265"/>
      <c r="K46" s="265"/>
      <c r="L46" s="265"/>
      <c r="M46" s="265"/>
      <c r="N46" s="265"/>
      <c r="O46" s="265">
        <f>'HESAPLAMA SAYFASI'!O130</f>
        <v>0</v>
      </c>
      <c r="P46" s="265"/>
      <c r="Q46" s="265"/>
      <c r="R46" s="265"/>
      <c r="S46" s="265"/>
      <c r="T46" s="265"/>
      <c r="U46" s="265">
        <f>'HESAPLAMA SAYFASI'!U130</f>
        <v>0</v>
      </c>
      <c r="V46" s="265"/>
      <c r="W46" s="265"/>
      <c r="X46" s="265"/>
      <c r="Y46" s="265"/>
      <c r="Z46" s="265"/>
      <c r="AA46" s="265">
        <f>'HESAPLAMA SAYFASI'!AA130</f>
        <v>0</v>
      </c>
      <c r="AB46" s="265"/>
      <c r="AC46" s="265"/>
      <c r="AD46" s="265"/>
      <c r="AE46" s="265"/>
      <c r="AF46" s="265"/>
      <c r="AG46" s="267">
        <f>'HESAPLAMA SAYFASI'!AG130</f>
        <v>0</v>
      </c>
      <c r="AH46" s="268"/>
      <c r="AI46" s="268"/>
      <c r="AJ46" s="268"/>
      <c r="AK46" s="268"/>
      <c r="AL46" s="269"/>
      <c r="AM46" s="103">
        <f t="shared" si="4"/>
        <v>0</v>
      </c>
    </row>
    <row r="47" spans="1:39" x14ac:dyDescent="0.25">
      <c r="A47" s="250"/>
      <c r="B47" s="274"/>
      <c r="C47" s="274"/>
      <c r="D47" s="73" t="s">
        <v>21</v>
      </c>
      <c r="E47" s="265">
        <f ca="1">'HESAPLAMA SAYFASI'!E131</f>
        <v>0</v>
      </c>
      <c r="F47" s="265"/>
      <c r="G47" s="265"/>
      <c r="H47" s="265"/>
      <c r="I47" s="265">
        <f ca="1">'HESAPLAMA SAYFASI'!I131</f>
        <v>0</v>
      </c>
      <c r="J47" s="265"/>
      <c r="K47" s="265"/>
      <c r="L47" s="265"/>
      <c r="M47" s="265"/>
      <c r="N47" s="265"/>
      <c r="O47" s="265">
        <f ca="1">'HESAPLAMA SAYFASI'!O131</f>
        <v>0</v>
      </c>
      <c r="P47" s="265"/>
      <c r="Q47" s="265"/>
      <c r="R47" s="265"/>
      <c r="S47" s="265"/>
      <c r="T47" s="265"/>
      <c r="U47" s="265">
        <f ca="1">'HESAPLAMA SAYFASI'!U131</f>
        <v>0</v>
      </c>
      <c r="V47" s="265"/>
      <c r="W47" s="265"/>
      <c r="X47" s="265"/>
      <c r="Y47" s="265"/>
      <c r="Z47" s="265"/>
      <c r="AA47" s="265">
        <f ca="1">'HESAPLAMA SAYFASI'!AA131</f>
        <v>0</v>
      </c>
      <c r="AB47" s="265"/>
      <c r="AC47" s="265"/>
      <c r="AD47" s="265"/>
      <c r="AE47" s="265"/>
      <c r="AF47" s="265"/>
      <c r="AG47" s="267">
        <f ca="1">'HESAPLAMA SAYFASI'!AG131</f>
        <v>0</v>
      </c>
      <c r="AH47" s="268"/>
      <c r="AI47" s="268"/>
      <c r="AJ47" s="268"/>
      <c r="AK47" s="268"/>
      <c r="AL47" s="269"/>
      <c r="AM47" s="103">
        <f t="shared" ca="1" si="4"/>
        <v>0</v>
      </c>
    </row>
    <row r="48" spans="1:39" ht="15.75" thickBot="1" x14ac:dyDescent="0.3">
      <c r="A48" s="251"/>
      <c r="B48" s="275"/>
      <c r="C48" s="275"/>
      <c r="D48" s="75" t="s">
        <v>16</v>
      </c>
      <c r="E48" s="266">
        <f ca="1">'HESAPLAMA SAYFASI'!E133</f>
        <v>0</v>
      </c>
      <c r="F48" s="266"/>
      <c r="G48" s="266"/>
      <c r="H48" s="266"/>
      <c r="I48" s="266">
        <f ca="1">'HESAPLAMA SAYFASI'!I133</f>
        <v>0</v>
      </c>
      <c r="J48" s="266"/>
      <c r="K48" s="266"/>
      <c r="L48" s="266"/>
      <c r="M48" s="266"/>
      <c r="N48" s="266"/>
      <c r="O48" s="266">
        <f ca="1">'HESAPLAMA SAYFASI'!O133</f>
        <v>0</v>
      </c>
      <c r="P48" s="266"/>
      <c r="Q48" s="266"/>
      <c r="R48" s="266"/>
      <c r="S48" s="266"/>
      <c r="T48" s="266"/>
      <c r="U48" s="266">
        <f ca="1">'HESAPLAMA SAYFASI'!U133</f>
        <v>0</v>
      </c>
      <c r="V48" s="266"/>
      <c r="W48" s="266"/>
      <c r="X48" s="266"/>
      <c r="Y48" s="266"/>
      <c r="Z48" s="266"/>
      <c r="AA48" s="266">
        <f ca="1">'HESAPLAMA SAYFASI'!AA133</f>
        <v>0</v>
      </c>
      <c r="AB48" s="266"/>
      <c r="AC48" s="266"/>
      <c r="AD48" s="266"/>
      <c r="AE48" s="266"/>
      <c r="AF48" s="266"/>
      <c r="AG48" s="270">
        <f ca="1">'HESAPLAMA SAYFASI'!AG133</f>
        <v>0</v>
      </c>
      <c r="AH48" s="271"/>
      <c r="AI48" s="271"/>
      <c r="AJ48" s="271"/>
      <c r="AK48" s="271"/>
      <c r="AL48" s="272"/>
      <c r="AM48" s="103">
        <f t="shared" ca="1" si="4"/>
        <v>0</v>
      </c>
    </row>
    <row r="49" spans="1:39" x14ac:dyDescent="0.25">
      <c r="A49" s="252">
        <f>'HESAPLAMA SAYFASI'!A134</f>
        <v>6</v>
      </c>
      <c r="B49" s="273">
        <f>'HESAPLAMA SAYFASI'!B134</f>
        <v>0</v>
      </c>
      <c r="C49" s="273">
        <f>'HESAPLAMA SAYFASI'!C134</f>
        <v>0</v>
      </c>
      <c r="D49" s="68" t="s">
        <v>20</v>
      </c>
      <c r="E49" s="69">
        <f>'HESAPLAMA SAYFASI'!E135</f>
        <v>0</v>
      </c>
      <c r="F49" s="69">
        <f>'HESAPLAMA SAYFASI'!F135</f>
        <v>0</v>
      </c>
      <c r="G49" s="69">
        <f>'HESAPLAMA SAYFASI'!G135</f>
        <v>0</v>
      </c>
      <c r="H49" s="69">
        <f>'HESAPLAMA SAYFASI'!H135</f>
        <v>0</v>
      </c>
      <c r="I49" s="69">
        <f>'HESAPLAMA SAYFASI'!I135</f>
        <v>0</v>
      </c>
      <c r="J49" s="69">
        <f>'HESAPLAMA SAYFASI'!J135</f>
        <v>0</v>
      </c>
      <c r="K49" s="69">
        <f>'HESAPLAMA SAYFASI'!K135</f>
        <v>0</v>
      </c>
      <c r="L49" s="69">
        <f>'HESAPLAMA SAYFASI'!L135</f>
        <v>0</v>
      </c>
      <c r="M49" s="69">
        <f>'HESAPLAMA SAYFASI'!M135</f>
        <v>0</v>
      </c>
      <c r="N49" s="69">
        <f>'HESAPLAMA SAYFASI'!N135</f>
        <v>0</v>
      </c>
      <c r="O49" s="69">
        <f>'HESAPLAMA SAYFASI'!O135</f>
        <v>0</v>
      </c>
      <c r="P49" s="69">
        <f>'HESAPLAMA SAYFASI'!P135</f>
        <v>0</v>
      </c>
      <c r="Q49" s="69">
        <f>'HESAPLAMA SAYFASI'!Q135</f>
        <v>0</v>
      </c>
      <c r="R49" s="69">
        <f>'HESAPLAMA SAYFASI'!R135</f>
        <v>0</v>
      </c>
      <c r="S49" s="69">
        <f>'HESAPLAMA SAYFASI'!S135</f>
        <v>0</v>
      </c>
      <c r="T49" s="69">
        <f>'HESAPLAMA SAYFASI'!T135</f>
        <v>0</v>
      </c>
      <c r="U49" s="69">
        <f>'HESAPLAMA SAYFASI'!U135</f>
        <v>0</v>
      </c>
      <c r="V49" s="69">
        <f>'HESAPLAMA SAYFASI'!V135</f>
        <v>0</v>
      </c>
      <c r="W49" s="69">
        <f>'HESAPLAMA SAYFASI'!W135</f>
        <v>0</v>
      </c>
      <c r="X49" s="69">
        <f>'HESAPLAMA SAYFASI'!X135</f>
        <v>0</v>
      </c>
      <c r="Y49" s="69">
        <f>'HESAPLAMA SAYFASI'!Y135</f>
        <v>0</v>
      </c>
      <c r="Z49" s="69">
        <f>'HESAPLAMA SAYFASI'!Z135</f>
        <v>0</v>
      </c>
      <c r="AA49" s="69">
        <f>'HESAPLAMA SAYFASI'!AA135</f>
        <v>0</v>
      </c>
      <c r="AB49" s="69">
        <f>'HESAPLAMA SAYFASI'!AB135</f>
        <v>0</v>
      </c>
      <c r="AC49" s="69">
        <f>'HESAPLAMA SAYFASI'!AC135</f>
        <v>0</v>
      </c>
      <c r="AD49" s="69">
        <f>'HESAPLAMA SAYFASI'!AD135</f>
        <v>0</v>
      </c>
      <c r="AE49" s="69">
        <f>'HESAPLAMA SAYFASI'!AE135</f>
        <v>0</v>
      </c>
      <c r="AF49" s="69">
        <f>'HESAPLAMA SAYFASI'!AF135</f>
        <v>0</v>
      </c>
      <c r="AG49" s="69">
        <f>'HESAPLAMA SAYFASI'!AG135</f>
        <v>0</v>
      </c>
      <c r="AH49" s="69">
        <f>'HESAPLAMA SAYFASI'!AH135</f>
        <v>0</v>
      </c>
      <c r="AI49" s="69">
        <f>'HESAPLAMA SAYFASI'!AI135</f>
        <v>0</v>
      </c>
      <c r="AJ49" s="69">
        <f>'HESAPLAMA SAYFASI'!AJ135</f>
        <v>0</v>
      </c>
      <c r="AK49" s="69">
        <f>'HESAPLAMA SAYFASI'!AK135</f>
        <v>0</v>
      </c>
      <c r="AL49" s="69">
        <f>'HESAPLAMA SAYFASI'!AL135</f>
        <v>0</v>
      </c>
      <c r="AM49" s="70"/>
    </row>
    <row r="50" spans="1:39" x14ac:dyDescent="0.25">
      <c r="A50" s="250"/>
      <c r="B50" s="274"/>
      <c r="C50" s="274"/>
      <c r="D50" s="73" t="s">
        <v>17</v>
      </c>
      <c r="E50" s="265">
        <f>'HESAPLAMA SAYFASI'!E151</f>
        <v>0</v>
      </c>
      <c r="F50" s="265"/>
      <c r="G50" s="265"/>
      <c r="H50" s="265"/>
      <c r="I50" s="265">
        <f>'HESAPLAMA SAYFASI'!I151</f>
        <v>0</v>
      </c>
      <c r="J50" s="265"/>
      <c r="K50" s="265"/>
      <c r="L50" s="265"/>
      <c r="M50" s="265"/>
      <c r="N50" s="265"/>
      <c r="O50" s="265">
        <f>'HESAPLAMA SAYFASI'!O151</f>
        <v>0</v>
      </c>
      <c r="P50" s="265"/>
      <c r="Q50" s="265"/>
      <c r="R50" s="265"/>
      <c r="S50" s="265"/>
      <c r="T50" s="265"/>
      <c r="U50" s="265">
        <f>'HESAPLAMA SAYFASI'!U151</f>
        <v>0</v>
      </c>
      <c r="V50" s="265"/>
      <c r="W50" s="265"/>
      <c r="X50" s="265"/>
      <c r="Y50" s="265"/>
      <c r="Z50" s="265"/>
      <c r="AA50" s="265">
        <f>'HESAPLAMA SAYFASI'!AA151</f>
        <v>0</v>
      </c>
      <c r="AB50" s="265"/>
      <c r="AC50" s="265"/>
      <c r="AD50" s="265"/>
      <c r="AE50" s="265"/>
      <c r="AF50" s="265"/>
      <c r="AG50" s="267">
        <f>'HESAPLAMA SAYFASI'!AG151</f>
        <v>0</v>
      </c>
      <c r="AH50" s="268"/>
      <c r="AI50" s="268"/>
      <c r="AJ50" s="268"/>
      <c r="AK50" s="268"/>
      <c r="AL50" s="269"/>
      <c r="AM50" s="103">
        <f>SUM(E50:AL50)</f>
        <v>0</v>
      </c>
    </row>
    <row r="51" spans="1:39" x14ac:dyDescent="0.25">
      <c r="A51" s="250"/>
      <c r="B51" s="274"/>
      <c r="C51" s="274"/>
      <c r="D51" s="74" t="str">
        <f>Ayarlar!$A$4</f>
        <v>Gelir Vergisi Oranı (0,15)</v>
      </c>
      <c r="E51" s="265">
        <f>'HESAPLAMA SAYFASI'!E152</f>
        <v>0</v>
      </c>
      <c r="F51" s="265"/>
      <c r="G51" s="265"/>
      <c r="H51" s="265"/>
      <c r="I51" s="265">
        <f>'HESAPLAMA SAYFASI'!I152</f>
        <v>0</v>
      </c>
      <c r="J51" s="265"/>
      <c r="K51" s="265"/>
      <c r="L51" s="265"/>
      <c r="M51" s="265"/>
      <c r="N51" s="265"/>
      <c r="O51" s="265">
        <f>'HESAPLAMA SAYFASI'!O152</f>
        <v>0</v>
      </c>
      <c r="P51" s="265"/>
      <c r="Q51" s="265"/>
      <c r="R51" s="265"/>
      <c r="S51" s="265"/>
      <c r="T51" s="265"/>
      <c r="U51" s="265">
        <f>'HESAPLAMA SAYFASI'!U152</f>
        <v>0</v>
      </c>
      <c r="V51" s="265"/>
      <c r="W51" s="265"/>
      <c r="X51" s="265"/>
      <c r="Y51" s="265"/>
      <c r="Z51" s="265"/>
      <c r="AA51" s="265">
        <f>'HESAPLAMA SAYFASI'!AA152</f>
        <v>0</v>
      </c>
      <c r="AB51" s="265"/>
      <c r="AC51" s="265"/>
      <c r="AD51" s="265"/>
      <c r="AE51" s="265"/>
      <c r="AF51" s="265"/>
      <c r="AG51" s="267">
        <f>'HESAPLAMA SAYFASI'!AG152</f>
        <v>0</v>
      </c>
      <c r="AH51" s="268"/>
      <c r="AI51" s="268"/>
      <c r="AJ51" s="268"/>
      <c r="AK51" s="268"/>
      <c r="AL51" s="269"/>
      <c r="AM51" s="103">
        <f t="shared" ref="AM51:AM55" si="5">SUM(E51:AL51)</f>
        <v>0</v>
      </c>
    </row>
    <row r="52" spans="1:39" x14ac:dyDescent="0.25">
      <c r="A52" s="250"/>
      <c r="B52" s="274"/>
      <c r="C52" s="274"/>
      <c r="D52" s="73" t="s">
        <v>18</v>
      </c>
      <c r="E52" s="265">
        <f>'HESAPLAMA SAYFASI'!E153</f>
        <v>0</v>
      </c>
      <c r="F52" s="265"/>
      <c r="G52" s="265"/>
      <c r="H52" s="265"/>
      <c r="I52" s="265">
        <f>'HESAPLAMA SAYFASI'!I153</f>
        <v>0</v>
      </c>
      <c r="J52" s="265"/>
      <c r="K52" s="265"/>
      <c r="L52" s="265"/>
      <c r="M52" s="265"/>
      <c r="N52" s="265"/>
      <c r="O52" s="265">
        <f>'HESAPLAMA SAYFASI'!O153</f>
        <v>0</v>
      </c>
      <c r="P52" s="265"/>
      <c r="Q52" s="265"/>
      <c r="R52" s="265"/>
      <c r="S52" s="265"/>
      <c r="T52" s="265"/>
      <c r="U52" s="265">
        <f>'HESAPLAMA SAYFASI'!U153</f>
        <v>0</v>
      </c>
      <c r="V52" s="265"/>
      <c r="W52" s="265"/>
      <c r="X52" s="265"/>
      <c r="Y52" s="265"/>
      <c r="Z52" s="265"/>
      <c r="AA52" s="265">
        <f>'HESAPLAMA SAYFASI'!AA153</f>
        <v>0</v>
      </c>
      <c r="AB52" s="265"/>
      <c r="AC52" s="265"/>
      <c r="AD52" s="265"/>
      <c r="AE52" s="265"/>
      <c r="AF52" s="265"/>
      <c r="AG52" s="267">
        <f>'HESAPLAMA SAYFASI'!AG153</f>
        <v>0</v>
      </c>
      <c r="AH52" s="268"/>
      <c r="AI52" s="268"/>
      <c r="AJ52" s="268"/>
      <c r="AK52" s="268"/>
      <c r="AL52" s="269"/>
      <c r="AM52" s="103">
        <f t="shared" si="5"/>
        <v>0</v>
      </c>
    </row>
    <row r="53" spans="1:39" x14ac:dyDescent="0.25">
      <c r="A53" s="250"/>
      <c r="B53" s="274"/>
      <c r="C53" s="274"/>
      <c r="D53" s="73" t="s">
        <v>19</v>
      </c>
      <c r="E53" s="265">
        <f>'HESAPLAMA SAYFASI'!E155</f>
        <v>0</v>
      </c>
      <c r="F53" s="265"/>
      <c r="G53" s="265"/>
      <c r="H53" s="265"/>
      <c r="I53" s="265">
        <f>'HESAPLAMA SAYFASI'!I155</f>
        <v>0</v>
      </c>
      <c r="J53" s="265"/>
      <c r="K53" s="265"/>
      <c r="L53" s="265"/>
      <c r="M53" s="265"/>
      <c r="N53" s="265"/>
      <c r="O53" s="265">
        <f>'HESAPLAMA SAYFASI'!O155</f>
        <v>0</v>
      </c>
      <c r="P53" s="265"/>
      <c r="Q53" s="265"/>
      <c r="R53" s="265"/>
      <c r="S53" s="265"/>
      <c r="T53" s="265"/>
      <c r="U53" s="265">
        <f>'HESAPLAMA SAYFASI'!U155</f>
        <v>0</v>
      </c>
      <c r="V53" s="265"/>
      <c r="W53" s="265"/>
      <c r="X53" s="265"/>
      <c r="Y53" s="265"/>
      <c r="Z53" s="265"/>
      <c r="AA53" s="265">
        <f>'HESAPLAMA SAYFASI'!AA155</f>
        <v>0</v>
      </c>
      <c r="AB53" s="265"/>
      <c r="AC53" s="265"/>
      <c r="AD53" s="265"/>
      <c r="AE53" s="265"/>
      <c r="AF53" s="265"/>
      <c r="AG53" s="267">
        <f>'HESAPLAMA SAYFASI'!AG155</f>
        <v>0</v>
      </c>
      <c r="AH53" s="268"/>
      <c r="AI53" s="268"/>
      <c r="AJ53" s="268"/>
      <c r="AK53" s="268"/>
      <c r="AL53" s="269"/>
      <c r="AM53" s="103">
        <f t="shared" si="5"/>
        <v>0</v>
      </c>
    </row>
    <row r="54" spans="1:39" x14ac:dyDescent="0.25">
      <c r="A54" s="250"/>
      <c r="B54" s="274"/>
      <c r="C54" s="274"/>
      <c r="D54" s="73" t="s">
        <v>21</v>
      </c>
      <c r="E54" s="265">
        <f ca="1">'HESAPLAMA SAYFASI'!E156</f>
        <v>0</v>
      </c>
      <c r="F54" s="265"/>
      <c r="G54" s="265"/>
      <c r="H54" s="265"/>
      <c r="I54" s="265">
        <f ca="1">'HESAPLAMA SAYFASI'!I156</f>
        <v>0</v>
      </c>
      <c r="J54" s="265"/>
      <c r="K54" s="265"/>
      <c r="L54" s="265"/>
      <c r="M54" s="265"/>
      <c r="N54" s="265"/>
      <c r="O54" s="265">
        <f ca="1">'HESAPLAMA SAYFASI'!O156</f>
        <v>0</v>
      </c>
      <c r="P54" s="265"/>
      <c r="Q54" s="265"/>
      <c r="R54" s="265"/>
      <c r="S54" s="265"/>
      <c r="T54" s="265"/>
      <c r="U54" s="265">
        <f ca="1">'HESAPLAMA SAYFASI'!U156</f>
        <v>0</v>
      </c>
      <c r="V54" s="265"/>
      <c r="W54" s="265"/>
      <c r="X54" s="265"/>
      <c r="Y54" s="265"/>
      <c r="Z54" s="265"/>
      <c r="AA54" s="265">
        <f ca="1">'HESAPLAMA SAYFASI'!AA156</f>
        <v>0</v>
      </c>
      <c r="AB54" s="265"/>
      <c r="AC54" s="265"/>
      <c r="AD54" s="265"/>
      <c r="AE54" s="265"/>
      <c r="AF54" s="265"/>
      <c r="AG54" s="267">
        <f ca="1">'HESAPLAMA SAYFASI'!AG156</f>
        <v>0</v>
      </c>
      <c r="AH54" s="268"/>
      <c r="AI54" s="268"/>
      <c r="AJ54" s="268"/>
      <c r="AK54" s="268"/>
      <c r="AL54" s="269"/>
      <c r="AM54" s="103">
        <f t="shared" ca="1" si="5"/>
        <v>0</v>
      </c>
    </row>
    <row r="55" spans="1:39" ht="15.75" thickBot="1" x14ac:dyDescent="0.3">
      <c r="A55" s="251"/>
      <c r="B55" s="275"/>
      <c r="C55" s="275"/>
      <c r="D55" s="75" t="s">
        <v>16</v>
      </c>
      <c r="E55" s="266">
        <f ca="1">'HESAPLAMA SAYFASI'!E158</f>
        <v>0</v>
      </c>
      <c r="F55" s="266"/>
      <c r="G55" s="266"/>
      <c r="H55" s="266"/>
      <c r="I55" s="266">
        <f ca="1">'HESAPLAMA SAYFASI'!I158</f>
        <v>0</v>
      </c>
      <c r="J55" s="266"/>
      <c r="K55" s="266"/>
      <c r="L55" s="266"/>
      <c r="M55" s="266"/>
      <c r="N55" s="266"/>
      <c r="O55" s="266">
        <f ca="1">'HESAPLAMA SAYFASI'!O158</f>
        <v>0</v>
      </c>
      <c r="P55" s="266"/>
      <c r="Q55" s="266"/>
      <c r="R55" s="266"/>
      <c r="S55" s="266"/>
      <c r="T55" s="266"/>
      <c r="U55" s="266">
        <f ca="1">'HESAPLAMA SAYFASI'!U158</f>
        <v>0</v>
      </c>
      <c r="V55" s="266"/>
      <c r="W55" s="266"/>
      <c r="X55" s="266"/>
      <c r="Y55" s="266"/>
      <c r="Z55" s="266"/>
      <c r="AA55" s="266">
        <f ca="1">'HESAPLAMA SAYFASI'!AA158</f>
        <v>0</v>
      </c>
      <c r="AB55" s="266"/>
      <c r="AC55" s="266"/>
      <c r="AD55" s="266"/>
      <c r="AE55" s="266"/>
      <c r="AF55" s="266"/>
      <c r="AG55" s="270">
        <f ca="1">'HESAPLAMA SAYFASI'!AG158</f>
        <v>0</v>
      </c>
      <c r="AH55" s="271"/>
      <c r="AI55" s="271"/>
      <c r="AJ55" s="271"/>
      <c r="AK55" s="271"/>
      <c r="AL55" s="272"/>
      <c r="AM55" s="103">
        <f t="shared" ca="1" si="5"/>
        <v>0</v>
      </c>
    </row>
    <row r="56" spans="1:39" x14ac:dyDescent="0.25">
      <c r="A56" s="252">
        <f>'HESAPLAMA SAYFASI'!A159</f>
        <v>7</v>
      </c>
      <c r="B56" s="273">
        <f>'HESAPLAMA SAYFASI'!B159</f>
        <v>0</v>
      </c>
      <c r="C56" s="273">
        <f>'HESAPLAMA SAYFASI'!C159</f>
        <v>0</v>
      </c>
      <c r="D56" s="68" t="s">
        <v>20</v>
      </c>
      <c r="E56" s="69">
        <f>'HESAPLAMA SAYFASI'!E160</f>
        <v>0</v>
      </c>
      <c r="F56" s="69">
        <f>'HESAPLAMA SAYFASI'!F160</f>
        <v>0</v>
      </c>
      <c r="G56" s="69">
        <f>'HESAPLAMA SAYFASI'!G160</f>
        <v>0</v>
      </c>
      <c r="H56" s="69">
        <f>'HESAPLAMA SAYFASI'!H160</f>
        <v>0</v>
      </c>
      <c r="I56" s="69">
        <f>'HESAPLAMA SAYFASI'!I160</f>
        <v>0</v>
      </c>
      <c r="J56" s="69">
        <f>'HESAPLAMA SAYFASI'!J160</f>
        <v>0</v>
      </c>
      <c r="K56" s="69">
        <f>'HESAPLAMA SAYFASI'!K160</f>
        <v>0</v>
      </c>
      <c r="L56" s="69">
        <f>'HESAPLAMA SAYFASI'!L160</f>
        <v>0</v>
      </c>
      <c r="M56" s="69">
        <f>'HESAPLAMA SAYFASI'!M160</f>
        <v>0</v>
      </c>
      <c r="N56" s="69">
        <f>'HESAPLAMA SAYFASI'!N160</f>
        <v>0</v>
      </c>
      <c r="O56" s="69">
        <f>'HESAPLAMA SAYFASI'!O160</f>
        <v>0</v>
      </c>
      <c r="P56" s="69">
        <f>'HESAPLAMA SAYFASI'!P160</f>
        <v>0</v>
      </c>
      <c r="Q56" s="69">
        <f>'HESAPLAMA SAYFASI'!Q160</f>
        <v>0</v>
      </c>
      <c r="R56" s="69">
        <f>'HESAPLAMA SAYFASI'!R160</f>
        <v>0</v>
      </c>
      <c r="S56" s="69">
        <f>'HESAPLAMA SAYFASI'!S160</f>
        <v>0</v>
      </c>
      <c r="T56" s="69">
        <f>'HESAPLAMA SAYFASI'!T160</f>
        <v>0</v>
      </c>
      <c r="U56" s="69">
        <f>'HESAPLAMA SAYFASI'!U160</f>
        <v>0</v>
      </c>
      <c r="V56" s="69">
        <f>'HESAPLAMA SAYFASI'!V160</f>
        <v>0</v>
      </c>
      <c r="W56" s="69">
        <f>'HESAPLAMA SAYFASI'!W160</f>
        <v>0</v>
      </c>
      <c r="X56" s="69">
        <f>'HESAPLAMA SAYFASI'!X160</f>
        <v>0</v>
      </c>
      <c r="Y56" s="69">
        <f>'HESAPLAMA SAYFASI'!Y160</f>
        <v>0</v>
      </c>
      <c r="Z56" s="69">
        <f>'HESAPLAMA SAYFASI'!Z160</f>
        <v>0</v>
      </c>
      <c r="AA56" s="69">
        <f>'HESAPLAMA SAYFASI'!AA160</f>
        <v>0</v>
      </c>
      <c r="AB56" s="69">
        <f>'HESAPLAMA SAYFASI'!AB160</f>
        <v>0</v>
      </c>
      <c r="AC56" s="69">
        <f>'HESAPLAMA SAYFASI'!AC160</f>
        <v>0</v>
      </c>
      <c r="AD56" s="69">
        <f>'HESAPLAMA SAYFASI'!AD160</f>
        <v>0</v>
      </c>
      <c r="AE56" s="69">
        <f>'HESAPLAMA SAYFASI'!AE160</f>
        <v>0</v>
      </c>
      <c r="AF56" s="69">
        <f>'HESAPLAMA SAYFASI'!AF160</f>
        <v>0</v>
      </c>
      <c r="AG56" s="69">
        <f>'HESAPLAMA SAYFASI'!AG160</f>
        <v>0</v>
      </c>
      <c r="AH56" s="69">
        <f>'HESAPLAMA SAYFASI'!AH160</f>
        <v>0</v>
      </c>
      <c r="AI56" s="69">
        <f>'HESAPLAMA SAYFASI'!AI160</f>
        <v>0</v>
      </c>
      <c r="AJ56" s="69">
        <f>'HESAPLAMA SAYFASI'!AJ160</f>
        <v>0</v>
      </c>
      <c r="AK56" s="69">
        <f>'HESAPLAMA SAYFASI'!AK160</f>
        <v>0</v>
      </c>
      <c r="AL56" s="69">
        <f>'HESAPLAMA SAYFASI'!AL160</f>
        <v>0</v>
      </c>
      <c r="AM56" s="70"/>
    </row>
    <row r="57" spans="1:39" x14ac:dyDescent="0.25">
      <c r="A57" s="250"/>
      <c r="B57" s="274"/>
      <c r="C57" s="274"/>
      <c r="D57" s="73" t="s">
        <v>17</v>
      </c>
      <c r="E57" s="265">
        <f>'HESAPLAMA SAYFASI'!E176</f>
        <v>0</v>
      </c>
      <c r="F57" s="265"/>
      <c r="G57" s="265"/>
      <c r="H57" s="265"/>
      <c r="I57" s="265">
        <f>'HESAPLAMA SAYFASI'!I176</f>
        <v>0</v>
      </c>
      <c r="J57" s="265"/>
      <c r="K57" s="265"/>
      <c r="L57" s="265"/>
      <c r="M57" s="265"/>
      <c r="N57" s="265"/>
      <c r="O57" s="265">
        <f>'HESAPLAMA SAYFASI'!O176</f>
        <v>0</v>
      </c>
      <c r="P57" s="265"/>
      <c r="Q57" s="265"/>
      <c r="R57" s="265"/>
      <c r="S57" s="265"/>
      <c r="T57" s="265"/>
      <c r="U57" s="265">
        <f>'HESAPLAMA SAYFASI'!U176</f>
        <v>0</v>
      </c>
      <c r="V57" s="265"/>
      <c r="W57" s="265"/>
      <c r="X57" s="265"/>
      <c r="Y57" s="265"/>
      <c r="Z57" s="265"/>
      <c r="AA57" s="265">
        <f>'HESAPLAMA SAYFASI'!AA176</f>
        <v>0</v>
      </c>
      <c r="AB57" s="265"/>
      <c r="AC57" s="265"/>
      <c r="AD57" s="265"/>
      <c r="AE57" s="265"/>
      <c r="AF57" s="265"/>
      <c r="AG57" s="267">
        <f>'HESAPLAMA SAYFASI'!AG176</f>
        <v>0</v>
      </c>
      <c r="AH57" s="268"/>
      <c r="AI57" s="268"/>
      <c r="AJ57" s="268"/>
      <c r="AK57" s="268"/>
      <c r="AL57" s="269"/>
      <c r="AM57" s="103">
        <f>SUM(E57:AL57)</f>
        <v>0</v>
      </c>
    </row>
    <row r="58" spans="1:39" x14ac:dyDescent="0.25">
      <c r="A58" s="250"/>
      <c r="B58" s="274"/>
      <c r="C58" s="274"/>
      <c r="D58" s="74" t="str">
        <f>Ayarlar!$A$4</f>
        <v>Gelir Vergisi Oranı (0,15)</v>
      </c>
      <c r="E58" s="265">
        <f>'HESAPLAMA SAYFASI'!E177</f>
        <v>0</v>
      </c>
      <c r="F58" s="265"/>
      <c r="G58" s="265"/>
      <c r="H58" s="265"/>
      <c r="I58" s="265">
        <f>'HESAPLAMA SAYFASI'!I177</f>
        <v>0</v>
      </c>
      <c r="J58" s="265"/>
      <c r="K58" s="265"/>
      <c r="L58" s="265"/>
      <c r="M58" s="265"/>
      <c r="N58" s="265"/>
      <c r="O58" s="265">
        <f>'HESAPLAMA SAYFASI'!O177</f>
        <v>0</v>
      </c>
      <c r="P58" s="265"/>
      <c r="Q58" s="265"/>
      <c r="R58" s="265"/>
      <c r="S58" s="265"/>
      <c r="T58" s="265"/>
      <c r="U58" s="265">
        <f>'HESAPLAMA SAYFASI'!U177</f>
        <v>0</v>
      </c>
      <c r="V58" s="265"/>
      <c r="W58" s="265"/>
      <c r="X58" s="265"/>
      <c r="Y58" s="265"/>
      <c r="Z58" s="265"/>
      <c r="AA58" s="265">
        <f>'HESAPLAMA SAYFASI'!AA177</f>
        <v>0</v>
      </c>
      <c r="AB58" s="265"/>
      <c r="AC58" s="265"/>
      <c r="AD58" s="265"/>
      <c r="AE58" s="265"/>
      <c r="AF58" s="265"/>
      <c r="AG58" s="267">
        <f>'HESAPLAMA SAYFASI'!AG177</f>
        <v>0</v>
      </c>
      <c r="AH58" s="268"/>
      <c r="AI58" s="268"/>
      <c r="AJ58" s="268"/>
      <c r="AK58" s="268"/>
      <c r="AL58" s="269"/>
      <c r="AM58" s="103">
        <f t="shared" ref="AM58:AM62" si="6">SUM(E58:AL58)</f>
        <v>0</v>
      </c>
    </row>
    <row r="59" spans="1:39" x14ac:dyDescent="0.25">
      <c r="A59" s="250"/>
      <c r="B59" s="274"/>
      <c r="C59" s="274"/>
      <c r="D59" s="73" t="s">
        <v>18</v>
      </c>
      <c r="E59" s="265">
        <f>'HESAPLAMA SAYFASI'!E178</f>
        <v>0</v>
      </c>
      <c r="F59" s="265"/>
      <c r="G59" s="265"/>
      <c r="H59" s="265"/>
      <c r="I59" s="265">
        <f>'HESAPLAMA SAYFASI'!I178</f>
        <v>0</v>
      </c>
      <c r="J59" s="265"/>
      <c r="K59" s="265"/>
      <c r="L59" s="265"/>
      <c r="M59" s="265"/>
      <c r="N59" s="265"/>
      <c r="O59" s="265">
        <f>'HESAPLAMA SAYFASI'!O178</f>
        <v>0</v>
      </c>
      <c r="P59" s="265"/>
      <c r="Q59" s="265"/>
      <c r="R59" s="265"/>
      <c r="S59" s="265"/>
      <c r="T59" s="265"/>
      <c r="U59" s="265">
        <f>'HESAPLAMA SAYFASI'!U178</f>
        <v>0</v>
      </c>
      <c r="V59" s="265"/>
      <c r="W59" s="265"/>
      <c r="X59" s="265"/>
      <c r="Y59" s="265"/>
      <c r="Z59" s="265"/>
      <c r="AA59" s="265">
        <f>'HESAPLAMA SAYFASI'!AA178</f>
        <v>0</v>
      </c>
      <c r="AB59" s="265"/>
      <c r="AC59" s="265"/>
      <c r="AD59" s="265"/>
      <c r="AE59" s="265"/>
      <c r="AF59" s="265"/>
      <c r="AG59" s="267">
        <f>'HESAPLAMA SAYFASI'!AG178</f>
        <v>0</v>
      </c>
      <c r="AH59" s="268"/>
      <c r="AI59" s="268"/>
      <c r="AJ59" s="268"/>
      <c r="AK59" s="268"/>
      <c r="AL59" s="269"/>
      <c r="AM59" s="103">
        <f t="shared" si="6"/>
        <v>0</v>
      </c>
    </row>
    <row r="60" spans="1:39" x14ac:dyDescent="0.25">
      <c r="A60" s="250"/>
      <c r="B60" s="274"/>
      <c r="C60" s="274"/>
      <c r="D60" s="73" t="s">
        <v>19</v>
      </c>
      <c r="E60" s="265">
        <f>'HESAPLAMA SAYFASI'!E180</f>
        <v>0</v>
      </c>
      <c r="F60" s="265"/>
      <c r="G60" s="265"/>
      <c r="H60" s="265"/>
      <c r="I60" s="265">
        <f>'HESAPLAMA SAYFASI'!I180</f>
        <v>0</v>
      </c>
      <c r="J60" s="265"/>
      <c r="K60" s="265"/>
      <c r="L60" s="265"/>
      <c r="M60" s="265"/>
      <c r="N60" s="265"/>
      <c r="O60" s="265">
        <f>'HESAPLAMA SAYFASI'!O180</f>
        <v>0</v>
      </c>
      <c r="P60" s="265"/>
      <c r="Q60" s="265"/>
      <c r="R60" s="265"/>
      <c r="S60" s="265"/>
      <c r="T60" s="265"/>
      <c r="U60" s="265">
        <f>'HESAPLAMA SAYFASI'!U180</f>
        <v>0</v>
      </c>
      <c r="V60" s="265"/>
      <c r="W60" s="265"/>
      <c r="X60" s="265"/>
      <c r="Y60" s="265"/>
      <c r="Z60" s="265"/>
      <c r="AA60" s="265">
        <f>'HESAPLAMA SAYFASI'!AA180</f>
        <v>0</v>
      </c>
      <c r="AB60" s="265"/>
      <c r="AC60" s="265"/>
      <c r="AD60" s="265"/>
      <c r="AE60" s="265"/>
      <c r="AF60" s="265"/>
      <c r="AG60" s="267">
        <f>'HESAPLAMA SAYFASI'!AG180</f>
        <v>0</v>
      </c>
      <c r="AH60" s="268"/>
      <c r="AI60" s="268"/>
      <c r="AJ60" s="268"/>
      <c r="AK60" s="268"/>
      <c r="AL60" s="269"/>
      <c r="AM60" s="103">
        <f t="shared" si="6"/>
        <v>0</v>
      </c>
    </row>
    <row r="61" spans="1:39" x14ac:dyDescent="0.25">
      <c r="A61" s="250"/>
      <c r="B61" s="274"/>
      <c r="C61" s="274"/>
      <c r="D61" s="73" t="s">
        <v>21</v>
      </c>
      <c r="E61" s="265">
        <f ca="1">'HESAPLAMA SAYFASI'!E181</f>
        <v>0</v>
      </c>
      <c r="F61" s="265"/>
      <c r="G61" s="265"/>
      <c r="H61" s="265"/>
      <c r="I61" s="265">
        <f ca="1">'HESAPLAMA SAYFASI'!I181</f>
        <v>0</v>
      </c>
      <c r="J61" s="265"/>
      <c r="K61" s="265"/>
      <c r="L61" s="265"/>
      <c r="M61" s="265"/>
      <c r="N61" s="265"/>
      <c r="O61" s="265">
        <f ca="1">'HESAPLAMA SAYFASI'!O181</f>
        <v>0</v>
      </c>
      <c r="P61" s="265"/>
      <c r="Q61" s="265"/>
      <c r="R61" s="265"/>
      <c r="S61" s="265"/>
      <c r="T61" s="265"/>
      <c r="U61" s="265">
        <f ca="1">'HESAPLAMA SAYFASI'!U181</f>
        <v>0</v>
      </c>
      <c r="V61" s="265"/>
      <c r="W61" s="265"/>
      <c r="X61" s="265"/>
      <c r="Y61" s="265"/>
      <c r="Z61" s="265"/>
      <c r="AA61" s="265">
        <f ca="1">'HESAPLAMA SAYFASI'!AA181</f>
        <v>0</v>
      </c>
      <c r="AB61" s="265"/>
      <c r="AC61" s="265"/>
      <c r="AD61" s="265"/>
      <c r="AE61" s="265"/>
      <c r="AF61" s="265"/>
      <c r="AG61" s="267">
        <f ca="1">'HESAPLAMA SAYFASI'!AG181</f>
        <v>0</v>
      </c>
      <c r="AH61" s="268"/>
      <c r="AI61" s="268"/>
      <c r="AJ61" s="268"/>
      <c r="AK61" s="268"/>
      <c r="AL61" s="269"/>
      <c r="AM61" s="103">
        <f t="shared" ca="1" si="6"/>
        <v>0</v>
      </c>
    </row>
    <row r="62" spans="1:39" ht="15.75" thickBot="1" x14ac:dyDescent="0.3">
      <c r="A62" s="251"/>
      <c r="B62" s="275"/>
      <c r="C62" s="275"/>
      <c r="D62" s="75" t="s">
        <v>16</v>
      </c>
      <c r="E62" s="266">
        <f ca="1">'HESAPLAMA SAYFASI'!E183</f>
        <v>0</v>
      </c>
      <c r="F62" s="266"/>
      <c r="G62" s="266"/>
      <c r="H62" s="266"/>
      <c r="I62" s="266">
        <f ca="1">'HESAPLAMA SAYFASI'!I183</f>
        <v>0</v>
      </c>
      <c r="J62" s="266"/>
      <c r="K62" s="266"/>
      <c r="L62" s="266"/>
      <c r="M62" s="266"/>
      <c r="N62" s="266"/>
      <c r="O62" s="266">
        <f ca="1">'HESAPLAMA SAYFASI'!O183</f>
        <v>0</v>
      </c>
      <c r="P62" s="266"/>
      <c r="Q62" s="266"/>
      <c r="R62" s="266"/>
      <c r="S62" s="266"/>
      <c r="T62" s="266"/>
      <c r="U62" s="266">
        <f ca="1">'HESAPLAMA SAYFASI'!U183</f>
        <v>0</v>
      </c>
      <c r="V62" s="266"/>
      <c r="W62" s="266"/>
      <c r="X62" s="266"/>
      <c r="Y62" s="266"/>
      <c r="Z62" s="266"/>
      <c r="AA62" s="266">
        <f ca="1">'HESAPLAMA SAYFASI'!AA183</f>
        <v>0</v>
      </c>
      <c r="AB62" s="266"/>
      <c r="AC62" s="266"/>
      <c r="AD62" s="266"/>
      <c r="AE62" s="266"/>
      <c r="AF62" s="266"/>
      <c r="AG62" s="270">
        <f ca="1">'HESAPLAMA SAYFASI'!AG183</f>
        <v>0</v>
      </c>
      <c r="AH62" s="271"/>
      <c r="AI62" s="271"/>
      <c r="AJ62" s="271"/>
      <c r="AK62" s="271"/>
      <c r="AL62" s="272"/>
      <c r="AM62" s="103">
        <f t="shared" ca="1" si="6"/>
        <v>0</v>
      </c>
    </row>
    <row r="63" spans="1:39" x14ac:dyDescent="0.25">
      <c r="A63" s="252">
        <f>'HESAPLAMA SAYFASI'!A184</f>
        <v>8</v>
      </c>
      <c r="B63" s="273">
        <f>'HESAPLAMA SAYFASI'!B184</f>
        <v>0</v>
      </c>
      <c r="C63" s="273">
        <f>'HESAPLAMA SAYFASI'!C184</f>
        <v>0</v>
      </c>
      <c r="D63" s="68" t="s">
        <v>20</v>
      </c>
      <c r="E63" s="69">
        <f>'HESAPLAMA SAYFASI'!E185</f>
        <v>0</v>
      </c>
      <c r="F63" s="69">
        <f>'HESAPLAMA SAYFASI'!F185</f>
        <v>0</v>
      </c>
      <c r="G63" s="69">
        <f>'HESAPLAMA SAYFASI'!G185</f>
        <v>0</v>
      </c>
      <c r="H63" s="69">
        <f>'HESAPLAMA SAYFASI'!H185</f>
        <v>0</v>
      </c>
      <c r="I63" s="69">
        <f>'HESAPLAMA SAYFASI'!I185</f>
        <v>0</v>
      </c>
      <c r="J63" s="69">
        <f>'HESAPLAMA SAYFASI'!J185</f>
        <v>0</v>
      </c>
      <c r="K63" s="69">
        <f>'HESAPLAMA SAYFASI'!K185</f>
        <v>0</v>
      </c>
      <c r="L63" s="69">
        <f>'HESAPLAMA SAYFASI'!L185</f>
        <v>0</v>
      </c>
      <c r="M63" s="69">
        <f>'HESAPLAMA SAYFASI'!M185</f>
        <v>0</v>
      </c>
      <c r="N63" s="69">
        <f>'HESAPLAMA SAYFASI'!N185</f>
        <v>0</v>
      </c>
      <c r="O63" s="69">
        <f>'HESAPLAMA SAYFASI'!O185</f>
        <v>0</v>
      </c>
      <c r="P63" s="69">
        <f>'HESAPLAMA SAYFASI'!P185</f>
        <v>0</v>
      </c>
      <c r="Q63" s="69">
        <f>'HESAPLAMA SAYFASI'!Q185</f>
        <v>0</v>
      </c>
      <c r="R63" s="69">
        <f>'HESAPLAMA SAYFASI'!R185</f>
        <v>0</v>
      </c>
      <c r="S63" s="69">
        <f>'HESAPLAMA SAYFASI'!S185</f>
        <v>0</v>
      </c>
      <c r="T63" s="69">
        <f>'HESAPLAMA SAYFASI'!T185</f>
        <v>0</v>
      </c>
      <c r="U63" s="69">
        <f>'HESAPLAMA SAYFASI'!U185</f>
        <v>0</v>
      </c>
      <c r="V63" s="69">
        <f>'HESAPLAMA SAYFASI'!V185</f>
        <v>0</v>
      </c>
      <c r="W63" s="69">
        <f>'HESAPLAMA SAYFASI'!W185</f>
        <v>0</v>
      </c>
      <c r="X63" s="69">
        <f>'HESAPLAMA SAYFASI'!X185</f>
        <v>0</v>
      </c>
      <c r="Y63" s="69">
        <f>'HESAPLAMA SAYFASI'!Y185</f>
        <v>0</v>
      </c>
      <c r="Z63" s="69">
        <f>'HESAPLAMA SAYFASI'!Z185</f>
        <v>0</v>
      </c>
      <c r="AA63" s="69">
        <f>'HESAPLAMA SAYFASI'!AA185</f>
        <v>0</v>
      </c>
      <c r="AB63" s="69">
        <f>'HESAPLAMA SAYFASI'!AB185</f>
        <v>0</v>
      </c>
      <c r="AC63" s="69">
        <f>'HESAPLAMA SAYFASI'!AC185</f>
        <v>0</v>
      </c>
      <c r="AD63" s="69">
        <f>'HESAPLAMA SAYFASI'!AD185</f>
        <v>0</v>
      </c>
      <c r="AE63" s="69">
        <f>'HESAPLAMA SAYFASI'!AE185</f>
        <v>0</v>
      </c>
      <c r="AF63" s="69">
        <f>'HESAPLAMA SAYFASI'!AF185</f>
        <v>0</v>
      </c>
      <c r="AG63" s="69">
        <f>'HESAPLAMA SAYFASI'!AG185</f>
        <v>0</v>
      </c>
      <c r="AH63" s="69">
        <f>'HESAPLAMA SAYFASI'!AH185</f>
        <v>0</v>
      </c>
      <c r="AI63" s="69">
        <f>'HESAPLAMA SAYFASI'!AI185</f>
        <v>0</v>
      </c>
      <c r="AJ63" s="69">
        <f>'HESAPLAMA SAYFASI'!AJ185</f>
        <v>0</v>
      </c>
      <c r="AK63" s="69">
        <f>'HESAPLAMA SAYFASI'!AK185</f>
        <v>0</v>
      </c>
      <c r="AL63" s="69">
        <f>'HESAPLAMA SAYFASI'!AL185</f>
        <v>0</v>
      </c>
      <c r="AM63" s="70"/>
    </row>
    <row r="64" spans="1:39" x14ac:dyDescent="0.25">
      <c r="A64" s="250"/>
      <c r="B64" s="274"/>
      <c r="C64" s="274"/>
      <c r="D64" s="73" t="s">
        <v>17</v>
      </c>
      <c r="E64" s="265">
        <f>'HESAPLAMA SAYFASI'!E201</f>
        <v>0</v>
      </c>
      <c r="F64" s="265"/>
      <c r="G64" s="265"/>
      <c r="H64" s="265"/>
      <c r="I64" s="265">
        <f>'HESAPLAMA SAYFASI'!I201</f>
        <v>0</v>
      </c>
      <c r="J64" s="265"/>
      <c r="K64" s="265"/>
      <c r="L64" s="265"/>
      <c r="M64" s="265"/>
      <c r="N64" s="265"/>
      <c r="O64" s="265">
        <f>'HESAPLAMA SAYFASI'!O201</f>
        <v>0</v>
      </c>
      <c r="P64" s="265"/>
      <c r="Q64" s="265"/>
      <c r="R64" s="265"/>
      <c r="S64" s="265"/>
      <c r="T64" s="265"/>
      <c r="U64" s="265">
        <f>'HESAPLAMA SAYFASI'!U201</f>
        <v>0</v>
      </c>
      <c r="V64" s="265"/>
      <c r="W64" s="265"/>
      <c r="X64" s="265"/>
      <c r="Y64" s="265"/>
      <c r="Z64" s="265"/>
      <c r="AA64" s="265">
        <f>'HESAPLAMA SAYFASI'!AA201</f>
        <v>0</v>
      </c>
      <c r="AB64" s="265"/>
      <c r="AC64" s="265"/>
      <c r="AD64" s="265"/>
      <c r="AE64" s="265"/>
      <c r="AF64" s="265"/>
      <c r="AG64" s="267">
        <f>'HESAPLAMA SAYFASI'!AG201</f>
        <v>0</v>
      </c>
      <c r="AH64" s="268"/>
      <c r="AI64" s="268"/>
      <c r="AJ64" s="268"/>
      <c r="AK64" s="268"/>
      <c r="AL64" s="269"/>
      <c r="AM64" s="103">
        <f>SUM(E64:AL64)</f>
        <v>0</v>
      </c>
    </row>
    <row r="65" spans="1:39" x14ac:dyDescent="0.25">
      <c r="A65" s="250"/>
      <c r="B65" s="274"/>
      <c r="C65" s="274"/>
      <c r="D65" s="74" t="str">
        <f>Ayarlar!$A$4</f>
        <v>Gelir Vergisi Oranı (0,15)</v>
      </c>
      <c r="E65" s="265">
        <f>'HESAPLAMA SAYFASI'!E202</f>
        <v>0</v>
      </c>
      <c r="F65" s="265"/>
      <c r="G65" s="265"/>
      <c r="H65" s="265"/>
      <c r="I65" s="265">
        <f>'HESAPLAMA SAYFASI'!I202</f>
        <v>0</v>
      </c>
      <c r="J65" s="265"/>
      <c r="K65" s="265"/>
      <c r="L65" s="265"/>
      <c r="M65" s="265"/>
      <c r="N65" s="265"/>
      <c r="O65" s="265">
        <f>'HESAPLAMA SAYFASI'!O202</f>
        <v>0</v>
      </c>
      <c r="P65" s="265"/>
      <c r="Q65" s="265"/>
      <c r="R65" s="265"/>
      <c r="S65" s="265"/>
      <c r="T65" s="265"/>
      <c r="U65" s="265">
        <f>'HESAPLAMA SAYFASI'!U202</f>
        <v>0</v>
      </c>
      <c r="V65" s="265"/>
      <c r="W65" s="265"/>
      <c r="X65" s="265"/>
      <c r="Y65" s="265"/>
      <c r="Z65" s="265"/>
      <c r="AA65" s="265">
        <f>'HESAPLAMA SAYFASI'!AA202</f>
        <v>0</v>
      </c>
      <c r="AB65" s="265"/>
      <c r="AC65" s="265"/>
      <c r="AD65" s="265"/>
      <c r="AE65" s="265"/>
      <c r="AF65" s="265"/>
      <c r="AG65" s="267">
        <f>'HESAPLAMA SAYFASI'!AG202</f>
        <v>0</v>
      </c>
      <c r="AH65" s="268"/>
      <c r="AI65" s="268"/>
      <c r="AJ65" s="268"/>
      <c r="AK65" s="268"/>
      <c r="AL65" s="269"/>
      <c r="AM65" s="103">
        <f t="shared" ref="AM65:AM69" si="7">SUM(E65:AL65)</f>
        <v>0</v>
      </c>
    </row>
    <row r="66" spans="1:39" x14ac:dyDescent="0.25">
      <c r="A66" s="250"/>
      <c r="B66" s="274"/>
      <c r="C66" s="274"/>
      <c r="D66" s="73" t="s">
        <v>18</v>
      </c>
      <c r="E66" s="265">
        <f>'HESAPLAMA SAYFASI'!E203</f>
        <v>0</v>
      </c>
      <c r="F66" s="265"/>
      <c r="G66" s="265"/>
      <c r="H66" s="265"/>
      <c r="I66" s="265">
        <f>'HESAPLAMA SAYFASI'!I203</f>
        <v>0</v>
      </c>
      <c r="J66" s="265"/>
      <c r="K66" s="265"/>
      <c r="L66" s="265"/>
      <c r="M66" s="265"/>
      <c r="N66" s="265"/>
      <c r="O66" s="265">
        <f>'HESAPLAMA SAYFASI'!O203</f>
        <v>0</v>
      </c>
      <c r="P66" s="265"/>
      <c r="Q66" s="265"/>
      <c r="R66" s="265"/>
      <c r="S66" s="265"/>
      <c r="T66" s="265"/>
      <c r="U66" s="265">
        <f>'HESAPLAMA SAYFASI'!U203</f>
        <v>0</v>
      </c>
      <c r="V66" s="265"/>
      <c r="W66" s="265"/>
      <c r="X66" s="265"/>
      <c r="Y66" s="265"/>
      <c r="Z66" s="265"/>
      <c r="AA66" s="265">
        <f>'HESAPLAMA SAYFASI'!AA203</f>
        <v>0</v>
      </c>
      <c r="AB66" s="265"/>
      <c r="AC66" s="265"/>
      <c r="AD66" s="265"/>
      <c r="AE66" s="265"/>
      <c r="AF66" s="265"/>
      <c r="AG66" s="267">
        <f>'HESAPLAMA SAYFASI'!AG203</f>
        <v>0</v>
      </c>
      <c r="AH66" s="268"/>
      <c r="AI66" s="268"/>
      <c r="AJ66" s="268"/>
      <c r="AK66" s="268"/>
      <c r="AL66" s="269"/>
      <c r="AM66" s="103">
        <f t="shared" si="7"/>
        <v>0</v>
      </c>
    </row>
    <row r="67" spans="1:39" x14ac:dyDescent="0.25">
      <c r="A67" s="250"/>
      <c r="B67" s="274"/>
      <c r="C67" s="274"/>
      <c r="D67" s="73" t="s">
        <v>19</v>
      </c>
      <c r="E67" s="265">
        <f>'HESAPLAMA SAYFASI'!E205</f>
        <v>0</v>
      </c>
      <c r="F67" s="265"/>
      <c r="G67" s="265"/>
      <c r="H67" s="265"/>
      <c r="I67" s="265">
        <f>'HESAPLAMA SAYFASI'!I205</f>
        <v>0</v>
      </c>
      <c r="J67" s="265"/>
      <c r="K67" s="265"/>
      <c r="L67" s="265"/>
      <c r="M67" s="265"/>
      <c r="N67" s="265"/>
      <c r="O67" s="265">
        <f>'HESAPLAMA SAYFASI'!O205</f>
        <v>0</v>
      </c>
      <c r="P67" s="265"/>
      <c r="Q67" s="265"/>
      <c r="R67" s="265"/>
      <c r="S67" s="265"/>
      <c r="T67" s="265"/>
      <c r="U67" s="265">
        <f>'HESAPLAMA SAYFASI'!U205</f>
        <v>0</v>
      </c>
      <c r="V67" s="265"/>
      <c r="W67" s="265"/>
      <c r="X67" s="265"/>
      <c r="Y67" s="265"/>
      <c r="Z67" s="265"/>
      <c r="AA67" s="265">
        <f>'HESAPLAMA SAYFASI'!AA205</f>
        <v>0</v>
      </c>
      <c r="AB67" s="265"/>
      <c r="AC67" s="265"/>
      <c r="AD67" s="265"/>
      <c r="AE67" s="265"/>
      <c r="AF67" s="265"/>
      <c r="AG67" s="267">
        <f>'HESAPLAMA SAYFASI'!AG205</f>
        <v>0</v>
      </c>
      <c r="AH67" s="268"/>
      <c r="AI67" s="268"/>
      <c r="AJ67" s="268"/>
      <c r="AK67" s="268"/>
      <c r="AL67" s="269"/>
      <c r="AM67" s="103">
        <f t="shared" si="7"/>
        <v>0</v>
      </c>
    </row>
    <row r="68" spans="1:39" x14ac:dyDescent="0.25">
      <c r="A68" s="250"/>
      <c r="B68" s="274"/>
      <c r="C68" s="274"/>
      <c r="D68" s="73" t="s">
        <v>21</v>
      </c>
      <c r="E68" s="265">
        <f ca="1">'HESAPLAMA SAYFASI'!E206</f>
        <v>0</v>
      </c>
      <c r="F68" s="265"/>
      <c r="G68" s="265"/>
      <c r="H68" s="265"/>
      <c r="I68" s="265">
        <f ca="1">'HESAPLAMA SAYFASI'!I206</f>
        <v>0</v>
      </c>
      <c r="J68" s="265"/>
      <c r="K68" s="265"/>
      <c r="L68" s="265"/>
      <c r="M68" s="265"/>
      <c r="N68" s="265"/>
      <c r="O68" s="265">
        <f ca="1">'HESAPLAMA SAYFASI'!O206</f>
        <v>0</v>
      </c>
      <c r="P68" s="265"/>
      <c r="Q68" s="265"/>
      <c r="R68" s="265"/>
      <c r="S68" s="265"/>
      <c r="T68" s="265"/>
      <c r="U68" s="265">
        <f ca="1">'HESAPLAMA SAYFASI'!U206</f>
        <v>0</v>
      </c>
      <c r="V68" s="265"/>
      <c r="W68" s="265"/>
      <c r="X68" s="265"/>
      <c r="Y68" s="265"/>
      <c r="Z68" s="265"/>
      <c r="AA68" s="265">
        <f ca="1">'HESAPLAMA SAYFASI'!AA206</f>
        <v>0</v>
      </c>
      <c r="AB68" s="265"/>
      <c r="AC68" s="265"/>
      <c r="AD68" s="265"/>
      <c r="AE68" s="265"/>
      <c r="AF68" s="265"/>
      <c r="AG68" s="267">
        <f ca="1">'HESAPLAMA SAYFASI'!AG206</f>
        <v>0</v>
      </c>
      <c r="AH68" s="268"/>
      <c r="AI68" s="268"/>
      <c r="AJ68" s="268"/>
      <c r="AK68" s="268"/>
      <c r="AL68" s="269"/>
      <c r="AM68" s="103">
        <f t="shared" ca="1" si="7"/>
        <v>0</v>
      </c>
    </row>
    <row r="69" spans="1:39" ht="15.75" thickBot="1" x14ac:dyDescent="0.3">
      <c r="A69" s="251"/>
      <c r="B69" s="275"/>
      <c r="C69" s="275"/>
      <c r="D69" s="75" t="s">
        <v>16</v>
      </c>
      <c r="E69" s="266">
        <f ca="1">'HESAPLAMA SAYFASI'!E208</f>
        <v>0</v>
      </c>
      <c r="F69" s="266"/>
      <c r="G69" s="266"/>
      <c r="H69" s="266"/>
      <c r="I69" s="266">
        <f ca="1">'HESAPLAMA SAYFASI'!I208</f>
        <v>0</v>
      </c>
      <c r="J69" s="266"/>
      <c r="K69" s="266"/>
      <c r="L69" s="266"/>
      <c r="M69" s="266"/>
      <c r="N69" s="266"/>
      <c r="O69" s="266">
        <f ca="1">'HESAPLAMA SAYFASI'!O208</f>
        <v>0</v>
      </c>
      <c r="P69" s="266"/>
      <c r="Q69" s="266"/>
      <c r="R69" s="266"/>
      <c r="S69" s="266"/>
      <c r="T69" s="266"/>
      <c r="U69" s="266">
        <f ca="1">'HESAPLAMA SAYFASI'!U208</f>
        <v>0</v>
      </c>
      <c r="V69" s="266"/>
      <c r="W69" s="266"/>
      <c r="X69" s="266"/>
      <c r="Y69" s="266"/>
      <c r="Z69" s="266"/>
      <c r="AA69" s="266">
        <f ca="1">'HESAPLAMA SAYFASI'!AA208</f>
        <v>0</v>
      </c>
      <c r="AB69" s="266"/>
      <c r="AC69" s="266"/>
      <c r="AD69" s="266"/>
      <c r="AE69" s="266"/>
      <c r="AF69" s="266"/>
      <c r="AG69" s="270">
        <f ca="1">'HESAPLAMA SAYFASI'!AG208</f>
        <v>0</v>
      </c>
      <c r="AH69" s="271"/>
      <c r="AI69" s="271"/>
      <c r="AJ69" s="271"/>
      <c r="AK69" s="271"/>
      <c r="AL69" s="272"/>
      <c r="AM69" s="103">
        <f t="shared" ca="1" si="7"/>
        <v>0</v>
      </c>
    </row>
    <row r="70" spans="1:39" x14ac:dyDescent="0.25">
      <c r="A70" s="252">
        <f>'HESAPLAMA SAYFASI'!A209</f>
        <v>9</v>
      </c>
      <c r="B70" s="273">
        <f>'HESAPLAMA SAYFASI'!B209</f>
        <v>0</v>
      </c>
      <c r="C70" s="273">
        <f>'HESAPLAMA SAYFASI'!C209</f>
        <v>0</v>
      </c>
      <c r="D70" s="68" t="s">
        <v>20</v>
      </c>
      <c r="E70" s="69">
        <f>'HESAPLAMA SAYFASI'!E210</f>
        <v>0</v>
      </c>
      <c r="F70" s="69">
        <f>'HESAPLAMA SAYFASI'!F210</f>
        <v>0</v>
      </c>
      <c r="G70" s="69">
        <f>'HESAPLAMA SAYFASI'!G210</f>
        <v>0</v>
      </c>
      <c r="H70" s="69">
        <f>'HESAPLAMA SAYFASI'!H210</f>
        <v>0</v>
      </c>
      <c r="I70" s="69">
        <f>'HESAPLAMA SAYFASI'!I210</f>
        <v>0</v>
      </c>
      <c r="J70" s="69">
        <f>'HESAPLAMA SAYFASI'!J210</f>
        <v>0</v>
      </c>
      <c r="K70" s="69">
        <f>'HESAPLAMA SAYFASI'!K210</f>
        <v>0</v>
      </c>
      <c r="L70" s="69">
        <f>'HESAPLAMA SAYFASI'!L210</f>
        <v>0</v>
      </c>
      <c r="M70" s="69">
        <f>'HESAPLAMA SAYFASI'!M210</f>
        <v>0</v>
      </c>
      <c r="N70" s="69">
        <f>'HESAPLAMA SAYFASI'!N210</f>
        <v>0</v>
      </c>
      <c r="O70" s="69">
        <f>'HESAPLAMA SAYFASI'!O210</f>
        <v>0</v>
      </c>
      <c r="P70" s="69">
        <f>'HESAPLAMA SAYFASI'!P210</f>
        <v>0</v>
      </c>
      <c r="Q70" s="69">
        <f>'HESAPLAMA SAYFASI'!Q210</f>
        <v>0</v>
      </c>
      <c r="R70" s="69">
        <f>'HESAPLAMA SAYFASI'!R210</f>
        <v>0</v>
      </c>
      <c r="S70" s="69">
        <f>'HESAPLAMA SAYFASI'!S210</f>
        <v>0</v>
      </c>
      <c r="T70" s="69">
        <f>'HESAPLAMA SAYFASI'!T210</f>
        <v>0</v>
      </c>
      <c r="U70" s="69">
        <f>'HESAPLAMA SAYFASI'!U210</f>
        <v>0</v>
      </c>
      <c r="V70" s="69">
        <f>'HESAPLAMA SAYFASI'!V210</f>
        <v>0</v>
      </c>
      <c r="W70" s="69">
        <f>'HESAPLAMA SAYFASI'!W210</f>
        <v>0</v>
      </c>
      <c r="X70" s="69">
        <f>'HESAPLAMA SAYFASI'!X210</f>
        <v>0</v>
      </c>
      <c r="Y70" s="69">
        <f>'HESAPLAMA SAYFASI'!Y210</f>
        <v>0</v>
      </c>
      <c r="Z70" s="69">
        <f>'HESAPLAMA SAYFASI'!Z210</f>
        <v>0</v>
      </c>
      <c r="AA70" s="69">
        <f>'HESAPLAMA SAYFASI'!AA210</f>
        <v>0</v>
      </c>
      <c r="AB70" s="69">
        <f>'HESAPLAMA SAYFASI'!AB210</f>
        <v>0</v>
      </c>
      <c r="AC70" s="69">
        <f>'HESAPLAMA SAYFASI'!AC210</f>
        <v>0</v>
      </c>
      <c r="AD70" s="69">
        <f>'HESAPLAMA SAYFASI'!AD210</f>
        <v>0</v>
      </c>
      <c r="AE70" s="69">
        <f>'HESAPLAMA SAYFASI'!AE210</f>
        <v>0</v>
      </c>
      <c r="AF70" s="69">
        <f>'HESAPLAMA SAYFASI'!AF210</f>
        <v>0</v>
      </c>
      <c r="AG70" s="69">
        <f>'HESAPLAMA SAYFASI'!AG210</f>
        <v>0</v>
      </c>
      <c r="AH70" s="69">
        <f>'HESAPLAMA SAYFASI'!AH210</f>
        <v>0</v>
      </c>
      <c r="AI70" s="69">
        <f>'HESAPLAMA SAYFASI'!AI210</f>
        <v>0</v>
      </c>
      <c r="AJ70" s="69">
        <f>'HESAPLAMA SAYFASI'!AJ210</f>
        <v>0</v>
      </c>
      <c r="AK70" s="69">
        <f>'HESAPLAMA SAYFASI'!AK210</f>
        <v>0</v>
      </c>
      <c r="AL70" s="69">
        <f>'HESAPLAMA SAYFASI'!AL210</f>
        <v>0</v>
      </c>
      <c r="AM70" s="70"/>
    </row>
    <row r="71" spans="1:39" x14ac:dyDescent="0.25">
      <c r="A71" s="250"/>
      <c r="B71" s="274"/>
      <c r="C71" s="274"/>
      <c r="D71" s="73" t="s">
        <v>17</v>
      </c>
      <c r="E71" s="265">
        <f>'HESAPLAMA SAYFASI'!E226</f>
        <v>0</v>
      </c>
      <c r="F71" s="265"/>
      <c r="G71" s="265"/>
      <c r="H71" s="265"/>
      <c r="I71" s="265">
        <f>'HESAPLAMA SAYFASI'!I226</f>
        <v>0</v>
      </c>
      <c r="J71" s="265"/>
      <c r="K71" s="265"/>
      <c r="L71" s="265"/>
      <c r="M71" s="265"/>
      <c r="N71" s="265"/>
      <c r="O71" s="265">
        <f>'HESAPLAMA SAYFASI'!O226</f>
        <v>0</v>
      </c>
      <c r="P71" s="265"/>
      <c r="Q71" s="265"/>
      <c r="R71" s="265"/>
      <c r="S71" s="265"/>
      <c r="T71" s="265"/>
      <c r="U71" s="265">
        <f>'HESAPLAMA SAYFASI'!U226</f>
        <v>0</v>
      </c>
      <c r="V71" s="265"/>
      <c r="W71" s="265"/>
      <c r="X71" s="265"/>
      <c r="Y71" s="265"/>
      <c r="Z71" s="265"/>
      <c r="AA71" s="265">
        <f>'HESAPLAMA SAYFASI'!AA226</f>
        <v>0</v>
      </c>
      <c r="AB71" s="265"/>
      <c r="AC71" s="265"/>
      <c r="AD71" s="265"/>
      <c r="AE71" s="265"/>
      <c r="AF71" s="265"/>
      <c r="AG71" s="267">
        <f>'HESAPLAMA SAYFASI'!AG226</f>
        <v>0</v>
      </c>
      <c r="AH71" s="268"/>
      <c r="AI71" s="268"/>
      <c r="AJ71" s="268"/>
      <c r="AK71" s="268"/>
      <c r="AL71" s="269"/>
      <c r="AM71" s="103">
        <f>SUM(E71:AL71)</f>
        <v>0</v>
      </c>
    </row>
    <row r="72" spans="1:39" x14ac:dyDescent="0.25">
      <c r="A72" s="250"/>
      <c r="B72" s="274"/>
      <c r="C72" s="274"/>
      <c r="D72" s="74" t="str">
        <f>Ayarlar!$A$4</f>
        <v>Gelir Vergisi Oranı (0,15)</v>
      </c>
      <c r="E72" s="265">
        <f>'HESAPLAMA SAYFASI'!E227</f>
        <v>0</v>
      </c>
      <c r="F72" s="265"/>
      <c r="G72" s="265"/>
      <c r="H72" s="265"/>
      <c r="I72" s="265">
        <f>'HESAPLAMA SAYFASI'!I227</f>
        <v>0</v>
      </c>
      <c r="J72" s="265"/>
      <c r="K72" s="265"/>
      <c r="L72" s="265"/>
      <c r="M72" s="265"/>
      <c r="N72" s="265"/>
      <c r="O72" s="265">
        <f>'HESAPLAMA SAYFASI'!O227</f>
        <v>0</v>
      </c>
      <c r="P72" s="265"/>
      <c r="Q72" s="265"/>
      <c r="R72" s="265"/>
      <c r="S72" s="265"/>
      <c r="T72" s="265"/>
      <c r="U72" s="265">
        <f>'HESAPLAMA SAYFASI'!U227</f>
        <v>0</v>
      </c>
      <c r="V72" s="265"/>
      <c r="W72" s="265"/>
      <c r="X72" s="265"/>
      <c r="Y72" s="265"/>
      <c r="Z72" s="265"/>
      <c r="AA72" s="265">
        <f>'HESAPLAMA SAYFASI'!AA227</f>
        <v>0</v>
      </c>
      <c r="AB72" s="265"/>
      <c r="AC72" s="265"/>
      <c r="AD72" s="265"/>
      <c r="AE72" s="265"/>
      <c r="AF72" s="265"/>
      <c r="AG72" s="267">
        <f>'HESAPLAMA SAYFASI'!AG227</f>
        <v>0</v>
      </c>
      <c r="AH72" s="268"/>
      <c r="AI72" s="268"/>
      <c r="AJ72" s="268"/>
      <c r="AK72" s="268"/>
      <c r="AL72" s="269"/>
      <c r="AM72" s="103">
        <f t="shared" ref="AM72:AM76" si="8">SUM(E72:AL72)</f>
        <v>0</v>
      </c>
    </row>
    <row r="73" spans="1:39" x14ac:dyDescent="0.25">
      <c r="A73" s="250"/>
      <c r="B73" s="274"/>
      <c r="C73" s="274"/>
      <c r="D73" s="73" t="s">
        <v>18</v>
      </c>
      <c r="E73" s="265">
        <f>'HESAPLAMA SAYFASI'!E228</f>
        <v>0</v>
      </c>
      <c r="F73" s="265"/>
      <c r="G73" s="265"/>
      <c r="H73" s="265"/>
      <c r="I73" s="265">
        <f>'HESAPLAMA SAYFASI'!I228</f>
        <v>0</v>
      </c>
      <c r="J73" s="265"/>
      <c r="K73" s="265"/>
      <c r="L73" s="265"/>
      <c r="M73" s="265"/>
      <c r="N73" s="265"/>
      <c r="O73" s="265">
        <f>'HESAPLAMA SAYFASI'!O228</f>
        <v>0</v>
      </c>
      <c r="P73" s="265"/>
      <c r="Q73" s="265"/>
      <c r="R73" s="265"/>
      <c r="S73" s="265"/>
      <c r="T73" s="265"/>
      <c r="U73" s="265">
        <f>'HESAPLAMA SAYFASI'!U228</f>
        <v>0</v>
      </c>
      <c r="V73" s="265"/>
      <c r="W73" s="265"/>
      <c r="X73" s="265"/>
      <c r="Y73" s="265"/>
      <c r="Z73" s="265"/>
      <c r="AA73" s="265">
        <f>'HESAPLAMA SAYFASI'!AA228</f>
        <v>0</v>
      </c>
      <c r="AB73" s="265"/>
      <c r="AC73" s="265"/>
      <c r="AD73" s="265"/>
      <c r="AE73" s="265"/>
      <c r="AF73" s="265"/>
      <c r="AG73" s="267">
        <f>'HESAPLAMA SAYFASI'!AG228</f>
        <v>0</v>
      </c>
      <c r="AH73" s="268"/>
      <c r="AI73" s="268"/>
      <c r="AJ73" s="268"/>
      <c r="AK73" s="268"/>
      <c r="AL73" s="269"/>
      <c r="AM73" s="103">
        <f t="shared" si="8"/>
        <v>0</v>
      </c>
    </row>
    <row r="74" spans="1:39" x14ac:dyDescent="0.25">
      <c r="A74" s="250"/>
      <c r="B74" s="274"/>
      <c r="C74" s="274"/>
      <c r="D74" s="73" t="s">
        <v>19</v>
      </c>
      <c r="E74" s="265">
        <f>'HESAPLAMA SAYFASI'!E230</f>
        <v>0</v>
      </c>
      <c r="F74" s="265"/>
      <c r="G74" s="265"/>
      <c r="H74" s="265"/>
      <c r="I74" s="265">
        <f>'HESAPLAMA SAYFASI'!I230</f>
        <v>0</v>
      </c>
      <c r="J74" s="265"/>
      <c r="K74" s="265"/>
      <c r="L74" s="265"/>
      <c r="M74" s="265"/>
      <c r="N74" s="265"/>
      <c r="O74" s="265">
        <f>'HESAPLAMA SAYFASI'!O230</f>
        <v>0</v>
      </c>
      <c r="P74" s="265"/>
      <c r="Q74" s="265"/>
      <c r="R74" s="265"/>
      <c r="S74" s="265"/>
      <c r="T74" s="265"/>
      <c r="U74" s="265">
        <f>'HESAPLAMA SAYFASI'!U230</f>
        <v>0</v>
      </c>
      <c r="V74" s="265"/>
      <c r="W74" s="265"/>
      <c r="X74" s="265"/>
      <c r="Y74" s="265"/>
      <c r="Z74" s="265"/>
      <c r="AA74" s="265">
        <f>'HESAPLAMA SAYFASI'!AA230</f>
        <v>0</v>
      </c>
      <c r="AB74" s="265"/>
      <c r="AC74" s="265"/>
      <c r="AD74" s="265"/>
      <c r="AE74" s="265"/>
      <c r="AF74" s="265"/>
      <c r="AG74" s="267">
        <f>'HESAPLAMA SAYFASI'!AG230</f>
        <v>0</v>
      </c>
      <c r="AH74" s="268"/>
      <c r="AI74" s="268"/>
      <c r="AJ74" s="268"/>
      <c r="AK74" s="268"/>
      <c r="AL74" s="269"/>
      <c r="AM74" s="103">
        <f t="shared" si="8"/>
        <v>0</v>
      </c>
    </row>
    <row r="75" spans="1:39" x14ac:dyDescent="0.25">
      <c r="A75" s="250"/>
      <c r="B75" s="274"/>
      <c r="C75" s="274"/>
      <c r="D75" s="73" t="s">
        <v>21</v>
      </c>
      <c r="E75" s="265">
        <f ca="1">'HESAPLAMA SAYFASI'!E231</f>
        <v>0</v>
      </c>
      <c r="F75" s="265"/>
      <c r="G75" s="265"/>
      <c r="H75" s="265"/>
      <c r="I75" s="265">
        <f ca="1">'HESAPLAMA SAYFASI'!I231</f>
        <v>0</v>
      </c>
      <c r="J75" s="265"/>
      <c r="K75" s="265"/>
      <c r="L75" s="265"/>
      <c r="M75" s="265"/>
      <c r="N75" s="265"/>
      <c r="O75" s="265">
        <f ca="1">'HESAPLAMA SAYFASI'!O231</f>
        <v>0</v>
      </c>
      <c r="P75" s="265"/>
      <c r="Q75" s="265"/>
      <c r="R75" s="265"/>
      <c r="S75" s="265"/>
      <c r="T75" s="265"/>
      <c r="U75" s="265">
        <f ca="1">'HESAPLAMA SAYFASI'!U231</f>
        <v>0</v>
      </c>
      <c r="V75" s="265"/>
      <c r="W75" s="265"/>
      <c r="X75" s="265"/>
      <c r="Y75" s="265"/>
      <c r="Z75" s="265"/>
      <c r="AA75" s="265">
        <f ca="1">'HESAPLAMA SAYFASI'!AA231</f>
        <v>0</v>
      </c>
      <c r="AB75" s="265"/>
      <c r="AC75" s="265"/>
      <c r="AD75" s="265"/>
      <c r="AE75" s="265"/>
      <c r="AF75" s="265"/>
      <c r="AG75" s="267">
        <f ca="1">'HESAPLAMA SAYFASI'!AG231</f>
        <v>0</v>
      </c>
      <c r="AH75" s="268"/>
      <c r="AI75" s="268"/>
      <c r="AJ75" s="268"/>
      <c r="AK75" s="268"/>
      <c r="AL75" s="269"/>
      <c r="AM75" s="103">
        <f t="shared" ca="1" si="8"/>
        <v>0</v>
      </c>
    </row>
    <row r="76" spans="1:39" ht="15.75" thickBot="1" x14ac:dyDescent="0.3">
      <c r="A76" s="251"/>
      <c r="B76" s="275"/>
      <c r="C76" s="275"/>
      <c r="D76" s="75" t="s">
        <v>16</v>
      </c>
      <c r="E76" s="266">
        <f ca="1">'HESAPLAMA SAYFASI'!E233</f>
        <v>0</v>
      </c>
      <c r="F76" s="266"/>
      <c r="G76" s="266"/>
      <c r="H76" s="266"/>
      <c r="I76" s="266">
        <f ca="1">'HESAPLAMA SAYFASI'!I233</f>
        <v>0</v>
      </c>
      <c r="J76" s="266"/>
      <c r="K76" s="266"/>
      <c r="L76" s="266"/>
      <c r="M76" s="266"/>
      <c r="N76" s="266"/>
      <c r="O76" s="266">
        <f ca="1">'HESAPLAMA SAYFASI'!O233</f>
        <v>0</v>
      </c>
      <c r="P76" s="266"/>
      <c r="Q76" s="266"/>
      <c r="R76" s="266"/>
      <c r="S76" s="266"/>
      <c r="T76" s="266"/>
      <c r="U76" s="266">
        <f ca="1">'HESAPLAMA SAYFASI'!U233</f>
        <v>0</v>
      </c>
      <c r="V76" s="266"/>
      <c r="W76" s="266"/>
      <c r="X76" s="266"/>
      <c r="Y76" s="266"/>
      <c r="Z76" s="266"/>
      <c r="AA76" s="266">
        <f ca="1">'HESAPLAMA SAYFASI'!AA233</f>
        <v>0</v>
      </c>
      <c r="AB76" s="266"/>
      <c r="AC76" s="266"/>
      <c r="AD76" s="266"/>
      <c r="AE76" s="266"/>
      <c r="AF76" s="266"/>
      <c r="AG76" s="270">
        <f ca="1">'HESAPLAMA SAYFASI'!AG233</f>
        <v>0</v>
      </c>
      <c r="AH76" s="271"/>
      <c r="AI76" s="271"/>
      <c r="AJ76" s="271"/>
      <c r="AK76" s="271"/>
      <c r="AL76" s="272"/>
      <c r="AM76" s="103">
        <f t="shared" ca="1" si="8"/>
        <v>0</v>
      </c>
    </row>
    <row r="77" spans="1:39" x14ac:dyDescent="0.25">
      <c r="A77" s="252">
        <f>'HESAPLAMA SAYFASI'!A234</f>
        <v>10</v>
      </c>
      <c r="B77" s="273">
        <f>'HESAPLAMA SAYFASI'!B234</f>
        <v>0</v>
      </c>
      <c r="C77" s="273">
        <f>'HESAPLAMA SAYFASI'!C234</f>
        <v>0</v>
      </c>
      <c r="D77" s="68" t="s">
        <v>20</v>
      </c>
      <c r="E77" s="69">
        <f>'HESAPLAMA SAYFASI'!E235</f>
        <v>0</v>
      </c>
      <c r="F77" s="69">
        <f>'HESAPLAMA SAYFASI'!F235</f>
        <v>0</v>
      </c>
      <c r="G77" s="69">
        <f>'HESAPLAMA SAYFASI'!G235</f>
        <v>0</v>
      </c>
      <c r="H77" s="69">
        <f>'HESAPLAMA SAYFASI'!H235</f>
        <v>0</v>
      </c>
      <c r="I77" s="69">
        <f>'HESAPLAMA SAYFASI'!I235</f>
        <v>0</v>
      </c>
      <c r="J77" s="69">
        <f>'HESAPLAMA SAYFASI'!J235</f>
        <v>0</v>
      </c>
      <c r="K77" s="69">
        <f>'HESAPLAMA SAYFASI'!K235</f>
        <v>0</v>
      </c>
      <c r="L77" s="69">
        <f>'HESAPLAMA SAYFASI'!L235</f>
        <v>0</v>
      </c>
      <c r="M77" s="69">
        <f>'HESAPLAMA SAYFASI'!M235</f>
        <v>0</v>
      </c>
      <c r="N77" s="69">
        <f>'HESAPLAMA SAYFASI'!N235</f>
        <v>0</v>
      </c>
      <c r="O77" s="69">
        <f>'HESAPLAMA SAYFASI'!O235</f>
        <v>0</v>
      </c>
      <c r="P77" s="69">
        <f>'HESAPLAMA SAYFASI'!P235</f>
        <v>0</v>
      </c>
      <c r="Q77" s="69">
        <f>'HESAPLAMA SAYFASI'!Q235</f>
        <v>0</v>
      </c>
      <c r="R77" s="69">
        <f>'HESAPLAMA SAYFASI'!R235</f>
        <v>0</v>
      </c>
      <c r="S77" s="69">
        <f>'HESAPLAMA SAYFASI'!S235</f>
        <v>0</v>
      </c>
      <c r="T77" s="69">
        <f>'HESAPLAMA SAYFASI'!T235</f>
        <v>0</v>
      </c>
      <c r="U77" s="69">
        <f>'HESAPLAMA SAYFASI'!U235</f>
        <v>0</v>
      </c>
      <c r="V77" s="69">
        <f>'HESAPLAMA SAYFASI'!V235</f>
        <v>0</v>
      </c>
      <c r="W77" s="69">
        <f>'HESAPLAMA SAYFASI'!W235</f>
        <v>0</v>
      </c>
      <c r="X77" s="69">
        <f>'HESAPLAMA SAYFASI'!X235</f>
        <v>0</v>
      </c>
      <c r="Y77" s="69">
        <f>'HESAPLAMA SAYFASI'!Y235</f>
        <v>0</v>
      </c>
      <c r="Z77" s="69">
        <f>'HESAPLAMA SAYFASI'!Z235</f>
        <v>0</v>
      </c>
      <c r="AA77" s="69">
        <f>'HESAPLAMA SAYFASI'!AA235</f>
        <v>0</v>
      </c>
      <c r="AB77" s="69">
        <f>'HESAPLAMA SAYFASI'!AB235</f>
        <v>0</v>
      </c>
      <c r="AC77" s="69">
        <f>'HESAPLAMA SAYFASI'!AC235</f>
        <v>0</v>
      </c>
      <c r="AD77" s="69">
        <f>'HESAPLAMA SAYFASI'!AD235</f>
        <v>0</v>
      </c>
      <c r="AE77" s="69">
        <f>'HESAPLAMA SAYFASI'!AE235</f>
        <v>0</v>
      </c>
      <c r="AF77" s="69">
        <f>'HESAPLAMA SAYFASI'!AF235</f>
        <v>0</v>
      </c>
      <c r="AG77" s="69">
        <f>'HESAPLAMA SAYFASI'!AG235</f>
        <v>0</v>
      </c>
      <c r="AH77" s="69">
        <f>'HESAPLAMA SAYFASI'!AH235</f>
        <v>0</v>
      </c>
      <c r="AI77" s="69">
        <f>'HESAPLAMA SAYFASI'!AI235</f>
        <v>0</v>
      </c>
      <c r="AJ77" s="69">
        <f>'HESAPLAMA SAYFASI'!AJ235</f>
        <v>0</v>
      </c>
      <c r="AK77" s="69">
        <f>'HESAPLAMA SAYFASI'!AK235</f>
        <v>0</v>
      </c>
      <c r="AL77" s="69">
        <f>'HESAPLAMA SAYFASI'!AL235</f>
        <v>0</v>
      </c>
      <c r="AM77" s="70"/>
    </row>
    <row r="78" spans="1:39" x14ac:dyDescent="0.25">
      <c r="A78" s="250"/>
      <c r="B78" s="274"/>
      <c r="C78" s="274"/>
      <c r="D78" s="73" t="s">
        <v>17</v>
      </c>
      <c r="E78" s="265">
        <f>'HESAPLAMA SAYFASI'!E251</f>
        <v>0</v>
      </c>
      <c r="F78" s="265"/>
      <c r="G78" s="265"/>
      <c r="H78" s="265"/>
      <c r="I78" s="265">
        <f>'HESAPLAMA SAYFASI'!I251</f>
        <v>0</v>
      </c>
      <c r="J78" s="265"/>
      <c r="K78" s="265"/>
      <c r="L78" s="265"/>
      <c r="M78" s="265"/>
      <c r="N78" s="265"/>
      <c r="O78" s="265">
        <f>'HESAPLAMA SAYFASI'!O251</f>
        <v>0</v>
      </c>
      <c r="P78" s="265"/>
      <c r="Q78" s="265"/>
      <c r="R78" s="265"/>
      <c r="S78" s="265"/>
      <c r="T78" s="265"/>
      <c r="U78" s="265">
        <f>'HESAPLAMA SAYFASI'!U251</f>
        <v>0</v>
      </c>
      <c r="V78" s="265"/>
      <c r="W78" s="265"/>
      <c r="X78" s="265"/>
      <c r="Y78" s="265"/>
      <c r="Z78" s="265"/>
      <c r="AA78" s="265">
        <f>'HESAPLAMA SAYFASI'!AA251</f>
        <v>0</v>
      </c>
      <c r="AB78" s="265"/>
      <c r="AC78" s="265"/>
      <c r="AD78" s="265"/>
      <c r="AE78" s="265"/>
      <c r="AF78" s="265"/>
      <c r="AG78" s="267">
        <f>'HESAPLAMA SAYFASI'!AG251</f>
        <v>0</v>
      </c>
      <c r="AH78" s="268"/>
      <c r="AI78" s="268"/>
      <c r="AJ78" s="268"/>
      <c r="AK78" s="268"/>
      <c r="AL78" s="269"/>
      <c r="AM78" s="103">
        <f>SUM(E78:AL78)</f>
        <v>0</v>
      </c>
    </row>
    <row r="79" spans="1:39" x14ac:dyDescent="0.25">
      <c r="A79" s="250"/>
      <c r="B79" s="274"/>
      <c r="C79" s="274"/>
      <c r="D79" s="74" t="str">
        <f>Ayarlar!$A$4</f>
        <v>Gelir Vergisi Oranı (0,15)</v>
      </c>
      <c r="E79" s="265">
        <f>'HESAPLAMA SAYFASI'!E252</f>
        <v>0</v>
      </c>
      <c r="F79" s="265"/>
      <c r="G79" s="265"/>
      <c r="H79" s="265"/>
      <c r="I79" s="265">
        <f>'HESAPLAMA SAYFASI'!I252</f>
        <v>0</v>
      </c>
      <c r="J79" s="265"/>
      <c r="K79" s="265"/>
      <c r="L79" s="265"/>
      <c r="M79" s="265"/>
      <c r="N79" s="265"/>
      <c r="O79" s="265">
        <f>'HESAPLAMA SAYFASI'!O252</f>
        <v>0</v>
      </c>
      <c r="P79" s="265"/>
      <c r="Q79" s="265"/>
      <c r="R79" s="265"/>
      <c r="S79" s="265"/>
      <c r="T79" s="265"/>
      <c r="U79" s="265">
        <f>'HESAPLAMA SAYFASI'!U252</f>
        <v>0</v>
      </c>
      <c r="V79" s="265"/>
      <c r="W79" s="265"/>
      <c r="X79" s="265"/>
      <c r="Y79" s="265"/>
      <c r="Z79" s="265"/>
      <c r="AA79" s="265">
        <f>'HESAPLAMA SAYFASI'!AA252</f>
        <v>0</v>
      </c>
      <c r="AB79" s="265"/>
      <c r="AC79" s="265"/>
      <c r="AD79" s="265"/>
      <c r="AE79" s="265"/>
      <c r="AF79" s="265"/>
      <c r="AG79" s="267">
        <f>'HESAPLAMA SAYFASI'!AG252</f>
        <v>0</v>
      </c>
      <c r="AH79" s="268"/>
      <c r="AI79" s="268"/>
      <c r="AJ79" s="268"/>
      <c r="AK79" s="268"/>
      <c r="AL79" s="269"/>
      <c r="AM79" s="103">
        <f t="shared" ref="AM79:AM83" si="9">SUM(E79:AL79)</f>
        <v>0</v>
      </c>
    </row>
    <row r="80" spans="1:39" x14ac:dyDescent="0.25">
      <c r="A80" s="250"/>
      <c r="B80" s="274"/>
      <c r="C80" s="274"/>
      <c r="D80" s="73" t="s">
        <v>18</v>
      </c>
      <c r="E80" s="265">
        <f>'HESAPLAMA SAYFASI'!E253</f>
        <v>0</v>
      </c>
      <c r="F80" s="265"/>
      <c r="G80" s="265"/>
      <c r="H80" s="265"/>
      <c r="I80" s="265">
        <f>'HESAPLAMA SAYFASI'!I253</f>
        <v>0</v>
      </c>
      <c r="J80" s="265"/>
      <c r="K80" s="265"/>
      <c r="L80" s="265"/>
      <c r="M80" s="265"/>
      <c r="N80" s="265"/>
      <c r="O80" s="265">
        <f>'HESAPLAMA SAYFASI'!O253</f>
        <v>0</v>
      </c>
      <c r="P80" s="265"/>
      <c r="Q80" s="265"/>
      <c r="R80" s="265"/>
      <c r="S80" s="265"/>
      <c r="T80" s="265"/>
      <c r="U80" s="265">
        <f>'HESAPLAMA SAYFASI'!U253</f>
        <v>0</v>
      </c>
      <c r="V80" s="265"/>
      <c r="W80" s="265"/>
      <c r="X80" s="265"/>
      <c r="Y80" s="265"/>
      <c r="Z80" s="265"/>
      <c r="AA80" s="265">
        <f>'HESAPLAMA SAYFASI'!AA253</f>
        <v>0</v>
      </c>
      <c r="AB80" s="265"/>
      <c r="AC80" s="265"/>
      <c r="AD80" s="265"/>
      <c r="AE80" s="265"/>
      <c r="AF80" s="265"/>
      <c r="AG80" s="267">
        <f>'HESAPLAMA SAYFASI'!AG253</f>
        <v>0</v>
      </c>
      <c r="AH80" s="268"/>
      <c r="AI80" s="268"/>
      <c r="AJ80" s="268"/>
      <c r="AK80" s="268"/>
      <c r="AL80" s="269"/>
      <c r="AM80" s="103">
        <f t="shared" si="9"/>
        <v>0</v>
      </c>
    </row>
    <row r="81" spans="1:39" x14ac:dyDescent="0.25">
      <c r="A81" s="250"/>
      <c r="B81" s="274"/>
      <c r="C81" s="274"/>
      <c r="D81" s="73" t="s">
        <v>19</v>
      </c>
      <c r="E81" s="265">
        <f>'HESAPLAMA SAYFASI'!E255</f>
        <v>0</v>
      </c>
      <c r="F81" s="265"/>
      <c r="G81" s="265"/>
      <c r="H81" s="265"/>
      <c r="I81" s="265">
        <f>'HESAPLAMA SAYFASI'!I255</f>
        <v>0</v>
      </c>
      <c r="J81" s="265"/>
      <c r="K81" s="265"/>
      <c r="L81" s="265"/>
      <c r="M81" s="265"/>
      <c r="N81" s="265"/>
      <c r="O81" s="265">
        <f>'HESAPLAMA SAYFASI'!O255</f>
        <v>0</v>
      </c>
      <c r="P81" s="265"/>
      <c r="Q81" s="265"/>
      <c r="R81" s="265"/>
      <c r="S81" s="265"/>
      <c r="T81" s="265"/>
      <c r="U81" s="265">
        <f>'HESAPLAMA SAYFASI'!U255</f>
        <v>0</v>
      </c>
      <c r="V81" s="265"/>
      <c r="W81" s="265"/>
      <c r="X81" s="265"/>
      <c r="Y81" s="265"/>
      <c r="Z81" s="265"/>
      <c r="AA81" s="265">
        <f>'HESAPLAMA SAYFASI'!AA255</f>
        <v>0</v>
      </c>
      <c r="AB81" s="265"/>
      <c r="AC81" s="265"/>
      <c r="AD81" s="265"/>
      <c r="AE81" s="265"/>
      <c r="AF81" s="265"/>
      <c r="AG81" s="267">
        <f>'HESAPLAMA SAYFASI'!AG255</f>
        <v>0</v>
      </c>
      <c r="AH81" s="268"/>
      <c r="AI81" s="268"/>
      <c r="AJ81" s="268"/>
      <c r="AK81" s="268"/>
      <c r="AL81" s="269"/>
      <c r="AM81" s="103">
        <f t="shared" si="9"/>
        <v>0</v>
      </c>
    </row>
    <row r="82" spans="1:39" x14ac:dyDescent="0.25">
      <c r="A82" s="250"/>
      <c r="B82" s="274"/>
      <c r="C82" s="274"/>
      <c r="D82" s="73" t="s">
        <v>21</v>
      </c>
      <c r="E82" s="265">
        <f ca="1">'HESAPLAMA SAYFASI'!E256</f>
        <v>0</v>
      </c>
      <c r="F82" s="265"/>
      <c r="G82" s="265"/>
      <c r="H82" s="265"/>
      <c r="I82" s="265">
        <f ca="1">'HESAPLAMA SAYFASI'!I256</f>
        <v>0</v>
      </c>
      <c r="J82" s="265"/>
      <c r="K82" s="265"/>
      <c r="L82" s="265"/>
      <c r="M82" s="265"/>
      <c r="N82" s="265"/>
      <c r="O82" s="265">
        <f ca="1">'HESAPLAMA SAYFASI'!O256</f>
        <v>0</v>
      </c>
      <c r="P82" s="265"/>
      <c r="Q82" s="265"/>
      <c r="R82" s="265"/>
      <c r="S82" s="265"/>
      <c r="T82" s="265"/>
      <c r="U82" s="265">
        <f ca="1">'HESAPLAMA SAYFASI'!U256</f>
        <v>0</v>
      </c>
      <c r="V82" s="265"/>
      <c r="W82" s="265"/>
      <c r="X82" s="265"/>
      <c r="Y82" s="265"/>
      <c r="Z82" s="265"/>
      <c r="AA82" s="265">
        <f ca="1">'HESAPLAMA SAYFASI'!AA256</f>
        <v>0</v>
      </c>
      <c r="AB82" s="265"/>
      <c r="AC82" s="265"/>
      <c r="AD82" s="265"/>
      <c r="AE82" s="265"/>
      <c r="AF82" s="265"/>
      <c r="AG82" s="267">
        <f ca="1">'HESAPLAMA SAYFASI'!AG256</f>
        <v>0</v>
      </c>
      <c r="AH82" s="268"/>
      <c r="AI82" s="268"/>
      <c r="AJ82" s="268"/>
      <c r="AK82" s="268"/>
      <c r="AL82" s="269"/>
      <c r="AM82" s="103">
        <f t="shared" ca="1" si="9"/>
        <v>0</v>
      </c>
    </row>
    <row r="83" spans="1:39" ht="15.75" thickBot="1" x14ac:dyDescent="0.3">
      <c r="A83" s="251"/>
      <c r="B83" s="275"/>
      <c r="C83" s="275"/>
      <c r="D83" s="75" t="s">
        <v>16</v>
      </c>
      <c r="E83" s="266">
        <f ca="1">'HESAPLAMA SAYFASI'!E258</f>
        <v>0</v>
      </c>
      <c r="F83" s="266"/>
      <c r="G83" s="266"/>
      <c r="H83" s="266"/>
      <c r="I83" s="266">
        <f ca="1">'HESAPLAMA SAYFASI'!I258</f>
        <v>0</v>
      </c>
      <c r="J83" s="266"/>
      <c r="K83" s="266"/>
      <c r="L83" s="266"/>
      <c r="M83" s="266"/>
      <c r="N83" s="266"/>
      <c r="O83" s="266">
        <f ca="1">'HESAPLAMA SAYFASI'!O258</f>
        <v>0</v>
      </c>
      <c r="P83" s="266"/>
      <c r="Q83" s="266"/>
      <c r="R83" s="266"/>
      <c r="S83" s="266"/>
      <c r="T83" s="266"/>
      <c r="U83" s="266">
        <f ca="1">'HESAPLAMA SAYFASI'!U258</f>
        <v>0</v>
      </c>
      <c r="V83" s="266"/>
      <c r="W83" s="266"/>
      <c r="X83" s="266"/>
      <c r="Y83" s="266"/>
      <c r="Z83" s="266"/>
      <c r="AA83" s="266">
        <f ca="1">'HESAPLAMA SAYFASI'!AA258</f>
        <v>0</v>
      </c>
      <c r="AB83" s="266"/>
      <c r="AC83" s="266"/>
      <c r="AD83" s="266"/>
      <c r="AE83" s="266"/>
      <c r="AF83" s="266"/>
      <c r="AG83" s="270">
        <f ca="1">'HESAPLAMA SAYFASI'!AG258</f>
        <v>0</v>
      </c>
      <c r="AH83" s="271"/>
      <c r="AI83" s="271"/>
      <c r="AJ83" s="271"/>
      <c r="AK83" s="271"/>
      <c r="AL83" s="272"/>
      <c r="AM83" s="103">
        <f t="shared" ca="1" si="9"/>
        <v>0</v>
      </c>
    </row>
    <row r="84" spans="1:39" x14ac:dyDescent="0.25">
      <c r="A84" s="252">
        <f>'HESAPLAMA SAYFASI'!A259</f>
        <v>11</v>
      </c>
      <c r="B84" s="273">
        <f>'HESAPLAMA SAYFASI'!B259</f>
        <v>0</v>
      </c>
      <c r="C84" s="273">
        <f>'HESAPLAMA SAYFASI'!C259</f>
        <v>0</v>
      </c>
      <c r="D84" s="68" t="s">
        <v>20</v>
      </c>
      <c r="E84" s="69">
        <f>'HESAPLAMA SAYFASI'!E260</f>
        <v>0</v>
      </c>
      <c r="F84" s="69">
        <f>'HESAPLAMA SAYFASI'!F260</f>
        <v>0</v>
      </c>
      <c r="G84" s="69">
        <f>'HESAPLAMA SAYFASI'!G260</f>
        <v>0</v>
      </c>
      <c r="H84" s="69">
        <f>'HESAPLAMA SAYFASI'!H260</f>
        <v>0</v>
      </c>
      <c r="I84" s="69">
        <f>'HESAPLAMA SAYFASI'!I260</f>
        <v>0</v>
      </c>
      <c r="J84" s="69">
        <f>'HESAPLAMA SAYFASI'!J260</f>
        <v>0</v>
      </c>
      <c r="K84" s="69">
        <f>'HESAPLAMA SAYFASI'!K260</f>
        <v>0</v>
      </c>
      <c r="L84" s="69">
        <f>'HESAPLAMA SAYFASI'!L260</f>
        <v>0</v>
      </c>
      <c r="M84" s="69">
        <f>'HESAPLAMA SAYFASI'!M260</f>
        <v>0</v>
      </c>
      <c r="N84" s="69">
        <f>'HESAPLAMA SAYFASI'!N260</f>
        <v>0</v>
      </c>
      <c r="O84" s="69">
        <f>'HESAPLAMA SAYFASI'!O260</f>
        <v>0</v>
      </c>
      <c r="P84" s="69">
        <f>'HESAPLAMA SAYFASI'!P260</f>
        <v>0</v>
      </c>
      <c r="Q84" s="69">
        <f>'HESAPLAMA SAYFASI'!Q260</f>
        <v>0</v>
      </c>
      <c r="R84" s="69">
        <f>'HESAPLAMA SAYFASI'!R260</f>
        <v>0</v>
      </c>
      <c r="S84" s="69">
        <f>'HESAPLAMA SAYFASI'!S260</f>
        <v>0</v>
      </c>
      <c r="T84" s="69">
        <f>'HESAPLAMA SAYFASI'!T260</f>
        <v>0</v>
      </c>
      <c r="U84" s="69">
        <f>'HESAPLAMA SAYFASI'!U260</f>
        <v>0</v>
      </c>
      <c r="V84" s="69">
        <f>'HESAPLAMA SAYFASI'!V260</f>
        <v>0</v>
      </c>
      <c r="W84" s="69">
        <f>'HESAPLAMA SAYFASI'!W260</f>
        <v>0</v>
      </c>
      <c r="X84" s="69">
        <f>'HESAPLAMA SAYFASI'!X260</f>
        <v>0</v>
      </c>
      <c r="Y84" s="69">
        <f>'HESAPLAMA SAYFASI'!Y260</f>
        <v>0</v>
      </c>
      <c r="Z84" s="69">
        <f>'HESAPLAMA SAYFASI'!Z260</f>
        <v>0</v>
      </c>
      <c r="AA84" s="69">
        <f>'HESAPLAMA SAYFASI'!AA260</f>
        <v>0</v>
      </c>
      <c r="AB84" s="69">
        <f>'HESAPLAMA SAYFASI'!AB260</f>
        <v>0</v>
      </c>
      <c r="AC84" s="69">
        <f>'HESAPLAMA SAYFASI'!AC260</f>
        <v>0</v>
      </c>
      <c r="AD84" s="69">
        <f>'HESAPLAMA SAYFASI'!AD260</f>
        <v>0</v>
      </c>
      <c r="AE84" s="69">
        <f>'HESAPLAMA SAYFASI'!AE260</f>
        <v>0</v>
      </c>
      <c r="AF84" s="69">
        <f>'HESAPLAMA SAYFASI'!AF260</f>
        <v>0</v>
      </c>
      <c r="AG84" s="69">
        <f>'HESAPLAMA SAYFASI'!AG260</f>
        <v>0</v>
      </c>
      <c r="AH84" s="69">
        <f>'HESAPLAMA SAYFASI'!AH260</f>
        <v>0</v>
      </c>
      <c r="AI84" s="69">
        <f>'HESAPLAMA SAYFASI'!AI260</f>
        <v>0</v>
      </c>
      <c r="AJ84" s="69">
        <f>'HESAPLAMA SAYFASI'!AJ260</f>
        <v>0</v>
      </c>
      <c r="AK84" s="69">
        <f>'HESAPLAMA SAYFASI'!AK260</f>
        <v>0</v>
      </c>
      <c r="AL84" s="69">
        <f>'HESAPLAMA SAYFASI'!AL260</f>
        <v>0</v>
      </c>
      <c r="AM84" s="70"/>
    </row>
    <row r="85" spans="1:39" x14ac:dyDescent="0.25">
      <c r="A85" s="250"/>
      <c r="B85" s="274"/>
      <c r="C85" s="274"/>
      <c r="D85" s="73" t="s">
        <v>17</v>
      </c>
      <c r="E85" s="265">
        <f>'HESAPLAMA SAYFASI'!E276</f>
        <v>0</v>
      </c>
      <c r="F85" s="265"/>
      <c r="G85" s="265"/>
      <c r="H85" s="265"/>
      <c r="I85" s="265">
        <f>'HESAPLAMA SAYFASI'!I276</f>
        <v>0</v>
      </c>
      <c r="J85" s="265"/>
      <c r="K85" s="265"/>
      <c r="L85" s="265"/>
      <c r="M85" s="265"/>
      <c r="N85" s="265"/>
      <c r="O85" s="265">
        <f>'HESAPLAMA SAYFASI'!O276</f>
        <v>0</v>
      </c>
      <c r="P85" s="265"/>
      <c r="Q85" s="265"/>
      <c r="R85" s="265"/>
      <c r="S85" s="265"/>
      <c r="T85" s="265"/>
      <c r="U85" s="265">
        <f>'HESAPLAMA SAYFASI'!U276</f>
        <v>0</v>
      </c>
      <c r="V85" s="265"/>
      <c r="W85" s="265"/>
      <c r="X85" s="265"/>
      <c r="Y85" s="265"/>
      <c r="Z85" s="265"/>
      <c r="AA85" s="265">
        <f>'HESAPLAMA SAYFASI'!AA276</f>
        <v>0</v>
      </c>
      <c r="AB85" s="265"/>
      <c r="AC85" s="265"/>
      <c r="AD85" s="265"/>
      <c r="AE85" s="265"/>
      <c r="AF85" s="265"/>
      <c r="AG85" s="267">
        <f>'HESAPLAMA SAYFASI'!AG276</f>
        <v>0</v>
      </c>
      <c r="AH85" s="268"/>
      <c r="AI85" s="268"/>
      <c r="AJ85" s="268"/>
      <c r="AK85" s="268"/>
      <c r="AL85" s="269"/>
      <c r="AM85" s="103">
        <f>SUM(E85:AL85)</f>
        <v>0</v>
      </c>
    </row>
    <row r="86" spans="1:39" x14ac:dyDescent="0.25">
      <c r="A86" s="250"/>
      <c r="B86" s="274"/>
      <c r="C86" s="274"/>
      <c r="D86" s="74" t="str">
        <f>Ayarlar!$A$4</f>
        <v>Gelir Vergisi Oranı (0,15)</v>
      </c>
      <c r="E86" s="265">
        <f>'HESAPLAMA SAYFASI'!E277</f>
        <v>0</v>
      </c>
      <c r="F86" s="265"/>
      <c r="G86" s="265"/>
      <c r="H86" s="265"/>
      <c r="I86" s="265">
        <f>'HESAPLAMA SAYFASI'!I277</f>
        <v>0</v>
      </c>
      <c r="J86" s="265"/>
      <c r="K86" s="265"/>
      <c r="L86" s="265"/>
      <c r="M86" s="265"/>
      <c r="N86" s="265"/>
      <c r="O86" s="265">
        <f>'HESAPLAMA SAYFASI'!O277</f>
        <v>0</v>
      </c>
      <c r="P86" s="265"/>
      <c r="Q86" s="265"/>
      <c r="R86" s="265"/>
      <c r="S86" s="265"/>
      <c r="T86" s="265"/>
      <c r="U86" s="265">
        <f>'HESAPLAMA SAYFASI'!U277</f>
        <v>0</v>
      </c>
      <c r="V86" s="265"/>
      <c r="W86" s="265"/>
      <c r="X86" s="265"/>
      <c r="Y86" s="265"/>
      <c r="Z86" s="265"/>
      <c r="AA86" s="265">
        <f>'HESAPLAMA SAYFASI'!AA277</f>
        <v>0</v>
      </c>
      <c r="AB86" s="265"/>
      <c r="AC86" s="265"/>
      <c r="AD86" s="265"/>
      <c r="AE86" s="265"/>
      <c r="AF86" s="265"/>
      <c r="AG86" s="267">
        <f>'HESAPLAMA SAYFASI'!AG277</f>
        <v>0</v>
      </c>
      <c r="AH86" s="268"/>
      <c r="AI86" s="268"/>
      <c r="AJ86" s="268"/>
      <c r="AK86" s="268"/>
      <c r="AL86" s="269"/>
      <c r="AM86" s="103">
        <f t="shared" ref="AM86:AM90" si="10">SUM(E86:AL86)</f>
        <v>0</v>
      </c>
    </row>
    <row r="87" spans="1:39" x14ac:dyDescent="0.25">
      <c r="A87" s="250"/>
      <c r="B87" s="274"/>
      <c r="C87" s="274"/>
      <c r="D87" s="73" t="s">
        <v>18</v>
      </c>
      <c r="E87" s="265">
        <f>'HESAPLAMA SAYFASI'!E278</f>
        <v>0</v>
      </c>
      <c r="F87" s="265"/>
      <c r="G87" s="265"/>
      <c r="H87" s="265"/>
      <c r="I87" s="265">
        <f>'HESAPLAMA SAYFASI'!I278</f>
        <v>0</v>
      </c>
      <c r="J87" s="265"/>
      <c r="K87" s="265"/>
      <c r="L87" s="265"/>
      <c r="M87" s="265"/>
      <c r="N87" s="265"/>
      <c r="O87" s="265">
        <f>'HESAPLAMA SAYFASI'!O278</f>
        <v>0</v>
      </c>
      <c r="P87" s="265"/>
      <c r="Q87" s="265"/>
      <c r="R87" s="265"/>
      <c r="S87" s="265"/>
      <c r="T87" s="265"/>
      <c r="U87" s="265">
        <f>'HESAPLAMA SAYFASI'!U278</f>
        <v>0</v>
      </c>
      <c r="V87" s="265"/>
      <c r="W87" s="265"/>
      <c r="X87" s="265"/>
      <c r="Y87" s="265"/>
      <c r="Z87" s="265"/>
      <c r="AA87" s="265">
        <f>'HESAPLAMA SAYFASI'!AA278</f>
        <v>0</v>
      </c>
      <c r="AB87" s="265"/>
      <c r="AC87" s="265"/>
      <c r="AD87" s="265"/>
      <c r="AE87" s="265"/>
      <c r="AF87" s="265"/>
      <c r="AG87" s="267">
        <f>'HESAPLAMA SAYFASI'!AG278</f>
        <v>0</v>
      </c>
      <c r="AH87" s="268"/>
      <c r="AI87" s="268"/>
      <c r="AJ87" s="268"/>
      <c r="AK87" s="268"/>
      <c r="AL87" s="269"/>
      <c r="AM87" s="103">
        <f t="shared" si="10"/>
        <v>0</v>
      </c>
    </row>
    <row r="88" spans="1:39" x14ac:dyDescent="0.25">
      <c r="A88" s="250"/>
      <c r="B88" s="274"/>
      <c r="C88" s="274"/>
      <c r="D88" s="73" t="s">
        <v>19</v>
      </c>
      <c r="E88" s="265">
        <f>'HESAPLAMA SAYFASI'!E280</f>
        <v>0</v>
      </c>
      <c r="F88" s="265"/>
      <c r="G88" s="265"/>
      <c r="H88" s="265"/>
      <c r="I88" s="265">
        <f>'HESAPLAMA SAYFASI'!I280</f>
        <v>0</v>
      </c>
      <c r="J88" s="265"/>
      <c r="K88" s="265"/>
      <c r="L88" s="265"/>
      <c r="M88" s="265"/>
      <c r="N88" s="265"/>
      <c r="O88" s="265">
        <f>'HESAPLAMA SAYFASI'!O280</f>
        <v>0</v>
      </c>
      <c r="P88" s="265"/>
      <c r="Q88" s="265"/>
      <c r="R88" s="265"/>
      <c r="S88" s="265"/>
      <c r="T88" s="265"/>
      <c r="U88" s="265">
        <f>'HESAPLAMA SAYFASI'!U280</f>
        <v>0</v>
      </c>
      <c r="V88" s="265"/>
      <c r="W88" s="265"/>
      <c r="X88" s="265"/>
      <c r="Y88" s="265"/>
      <c r="Z88" s="265"/>
      <c r="AA88" s="265">
        <f>'HESAPLAMA SAYFASI'!AA280</f>
        <v>0</v>
      </c>
      <c r="AB88" s="265"/>
      <c r="AC88" s="265"/>
      <c r="AD88" s="265"/>
      <c r="AE88" s="265"/>
      <c r="AF88" s="265"/>
      <c r="AG88" s="267">
        <f>'HESAPLAMA SAYFASI'!AG280</f>
        <v>0</v>
      </c>
      <c r="AH88" s="268"/>
      <c r="AI88" s="268"/>
      <c r="AJ88" s="268"/>
      <c r="AK88" s="268"/>
      <c r="AL88" s="269"/>
      <c r="AM88" s="103">
        <f t="shared" si="10"/>
        <v>0</v>
      </c>
    </row>
    <row r="89" spans="1:39" x14ac:dyDescent="0.25">
      <c r="A89" s="250"/>
      <c r="B89" s="274"/>
      <c r="C89" s="274"/>
      <c r="D89" s="73" t="s">
        <v>21</v>
      </c>
      <c r="E89" s="265">
        <f ca="1">'HESAPLAMA SAYFASI'!E281</f>
        <v>0</v>
      </c>
      <c r="F89" s="265"/>
      <c r="G89" s="265"/>
      <c r="H89" s="265"/>
      <c r="I89" s="265">
        <f ca="1">'HESAPLAMA SAYFASI'!I281</f>
        <v>0</v>
      </c>
      <c r="J89" s="265"/>
      <c r="K89" s="265"/>
      <c r="L89" s="265"/>
      <c r="M89" s="265"/>
      <c r="N89" s="265"/>
      <c r="O89" s="265">
        <f ca="1">'HESAPLAMA SAYFASI'!O281</f>
        <v>0</v>
      </c>
      <c r="P89" s="265"/>
      <c r="Q89" s="265"/>
      <c r="R89" s="265"/>
      <c r="S89" s="265"/>
      <c r="T89" s="265"/>
      <c r="U89" s="265">
        <f ca="1">'HESAPLAMA SAYFASI'!U281</f>
        <v>0</v>
      </c>
      <c r="V89" s="265"/>
      <c r="W89" s="265"/>
      <c r="X89" s="265"/>
      <c r="Y89" s="265"/>
      <c r="Z89" s="265"/>
      <c r="AA89" s="265">
        <f ca="1">'HESAPLAMA SAYFASI'!AA281</f>
        <v>0</v>
      </c>
      <c r="AB89" s="265"/>
      <c r="AC89" s="265"/>
      <c r="AD89" s="265"/>
      <c r="AE89" s="265"/>
      <c r="AF89" s="265"/>
      <c r="AG89" s="267">
        <f ca="1">'HESAPLAMA SAYFASI'!AG281</f>
        <v>0</v>
      </c>
      <c r="AH89" s="268"/>
      <c r="AI89" s="268"/>
      <c r="AJ89" s="268"/>
      <c r="AK89" s="268"/>
      <c r="AL89" s="269"/>
      <c r="AM89" s="103">
        <f t="shared" ca="1" si="10"/>
        <v>0</v>
      </c>
    </row>
    <row r="90" spans="1:39" ht="15.75" thickBot="1" x14ac:dyDescent="0.3">
      <c r="A90" s="251"/>
      <c r="B90" s="275"/>
      <c r="C90" s="275"/>
      <c r="D90" s="75" t="s">
        <v>16</v>
      </c>
      <c r="E90" s="266">
        <f ca="1">'HESAPLAMA SAYFASI'!E283</f>
        <v>0</v>
      </c>
      <c r="F90" s="266"/>
      <c r="G90" s="266"/>
      <c r="H90" s="266"/>
      <c r="I90" s="266">
        <f ca="1">'HESAPLAMA SAYFASI'!I283</f>
        <v>0</v>
      </c>
      <c r="J90" s="266"/>
      <c r="K90" s="266"/>
      <c r="L90" s="266"/>
      <c r="M90" s="266"/>
      <c r="N90" s="266"/>
      <c r="O90" s="266">
        <f ca="1">'HESAPLAMA SAYFASI'!O283</f>
        <v>0</v>
      </c>
      <c r="P90" s="266"/>
      <c r="Q90" s="266"/>
      <c r="R90" s="266"/>
      <c r="S90" s="266"/>
      <c r="T90" s="266"/>
      <c r="U90" s="266">
        <f ca="1">'HESAPLAMA SAYFASI'!U283</f>
        <v>0</v>
      </c>
      <c r="V90" s="266"/>
      <c r="W90" s="266"/>
      <c r="X90" s="266"/>
      <c r="Y90" s="266"/>
      <c r="Z90" s="266"/>
      <c r="AA90" s="266">
        <f ca="1">'HESAPLAMA SAYFASI'!AA283</f>
        <v>0</v>
      </c>
      <c r="AB90" s="266"/>
      <c r="AC90" s="266"/>
      <c r="AD90" s="266"/>
      <c r="AE90" s="266"/>
      <c r="AF90" s="266"/>
      <c r="AG90" s="270">
        <f ca="1">'HESAPLAMA SAYFASI'!AG283</f>
        <v>0</v>
      </c>
      <c r="AH90" s="271"/>
      <c r="AI90" s="271"/>
      <c r="AJ90" s="271"/>
      <c r="AK90" s="271"/>
      <c r="AL90" s="272"/>
      <c r="AM90" s="103">
        <f t="shared" ca="1" si="10"/>
        <v>0</v>
      </c>
    </row>
    <row r="91" spans="1:39" x14ac:dyDescent="0.25">
      <c r="A91" s="252">
        <f>'HESAPLAMA SAYFASI'!A284</f>
        <v>12</v>
      </c>
      <c r="B91" s="273">
        <f>'HESAPLAMA SAYFASI'!B284</f>
        <v>0</v>
      </c>
      <c r="C91" s="273">
        <f>'HESAPLAMA SAYFASI'!C284</f>
        <v>0</v>
      </c>
      <c r="D91" s="68" t="s">
        <v>20</v>
      </c>
      <c r="E91" s="69">
        <f>'HESAPLAMA SAYFASI'!E285</f>
        <v>0</v>
      </c>
      <c r="F91" s="69">
        <f>'HESAPLAMA SAYFASI'!F285</f>
        <v>0</v>
      </c>
      <c r="G91" s="69">
        <f>'HESAPLAMA SAYFASI'!G285</f>
        <v>0</v>
      </c>
      <c r="H91" s="69">
        <f>'HESAPLAMA SAYFASI'!H285</f>
        <v>0</v>
      </c>
      <c r="I91" s="69">
        <f>'HESAPLAMA SAYFASI'!I285</f>
        <v>0</v>
      </c>
      <c r="J91" s="69">
        <f>'HESAPLAMA SAYFASI'!J285</f>
        <v>0</v>
      </c>
      <c r="K91" s="69">
        <f>'HESAPLAMA SAYFASI'!K285</f>
        <v>0</v>
      </c>
      <c r="L91" s="69">
        <f>'HESAPLAMA SAYFASI'!L285</f>
        <v>0</v>
      </c>
      <c r="M91" s="69">
        <f>'HESAPLAMA SAYFASI'!M285</f>
        <v>0</v>
      </c>
      <c r="N91" s="69">
        <f>'HESAPLAMA SAYFASI'!N285</f>
        <v>0</v>
      </c>
      <c r="O91" s="69">
        <f>'HESAPLAMA SAYFASI'!O285</f>
        <v>0</v>
      </c>
      <c r="P91" s="69">
        <f>'HESAPLAMA SAYFASI'!P285</f>
        <v>0</v>
      </c>
      <c r="Q91" s="69">
        <f>'HESAPLAMA SAYFASI'!Q285</f>
        <v>0</v>
      </c>
      <c r="R91" s="69">
        <f>'HESAPLAMA SAYFASI'!R285</f>
        <v>0</v>
      </c>
      <c r="S91" s="69">
        <f>'HESAPLAMA SAYFASI'!S285</f>
        <v>0</v>
      </c>
      <c r="T91" s="69">
        <f>'HESAPLAMA SAYFASI'!T285</f>
        <v>0</v>
      </c>
      <c r="U91" s="69">
        <f>'HESAPLAMA SAYFASI'!U285</f>
        <v>0</v>
      </c>
      <c r="V91" s="69">
        <f>'HESAPLAMA SAYFASI'!V285</f>
        <v>0</v>
      </c>
      <c r="W91" s="69">
        <f>'HESAPLAMA SAYFASI'!W285</f>
        <v>0</v>
      </c>
      <c r="X91" s="69">
        <f>'HESAPLAMA SAYFASI'!X285</f>
        <v>0</v>
      </c>
      <c r="Y91" s="69">
        <f>'HESAPLAMA SAYFASI'!Y285</f>
        <v>0</v>
      </c>
      <c r="Z91" s="69">
        <f>'HESAPLAMA SAYFASI'!Z285</f>
        <v>0</v>
      </c>
      <c r="AA91" s="69">
        <f>'HESAPLAMA SAYFASI'!AA285</f>
        <v>0</v>
      </c>
      <c r="AB91" s="69">
        <f>'HESAPLAMA SAYFASI'!AB285</f>
        <v>0</v>
      </c>
      <c r="AC91" s="69">
        <f>'HESAPLAMA SAYFASI'!AC285</f>
        <v>0</v>
      </c>
      <c r="AD91" s="69">
        <f>'HESAPLAMA SAYFASI'!AD285</f>
        <v>0</v>
      </c>
      <c r="AE91" s="69">
        <f>'HESAPLAMA SAYFASI'!AE285</f>
        <v>0</v>
      </c>
      <c r="AF91" s="69">
        <f>'HESAPLAMA SAYFASI'!AF285</f>
        <v>0</v>
      </c>
      <c r="AG91" s="69">
        <f>'HESAPLAMA SAYFASI'!AG285</f>
        <v>0</v>
      </c>
      <c r="AH91" s="69">
        <f>'HESAPLAMA SAYFASI'!AH285</f>
        <v>0</v>
      </c>
      <c r="AI91" s="69">
        <f>'HESAPLAMA SAYFASI'!AI285</f>
        <v>0</v>
      </c>
      <c r="AJ91" s="69">
        <f>'HESAPLAMA SAYFASI'!AJ285</f>
        <v>0</v>
      </c>
      <c r="AK91" s="69">
        <f>'HESAPLAMA SAYFASI'!AK285</f>
        <v>0</v>
      </c>
      <c r="AL91" s="69">
        <f>'HESAPLAMA SAYFASI'!AL285</f>
        <v>0</v>
      </c>
      <c r="AM91" s="70"/>
    </row>
    <row r="92" spans="1:39" x14ac:dyDescent="0.25">
      <c r="A92" s="250"/>
      <c r="B92" s="274"/>
      <c r="C92" s="274"/>
      <c r="D92" s="73" t="s">
        <v>17</v>
      </c>
      <c r="E92" s="265">
        <f>'HESAPLAMA SAYFASI'!E301</f>
        <v>0</v>
      </c>
      <c r="F92" s="265"/>
      <c r="G92" s="265"/>
      <c r="H92" s="265"/>
      <c r="I92" s="265">
        <f>'HESAPLAMA SAYFASI'!I301</f>
        <v>0</v>
      </c>
      <c r="J92" s="265"/>
      <c r="K92" s="265"/>
      <c r="L92" s="265"/>
      <c r="M92" s="265"/>
      <c r="N92" s="265"/>
      <c r="O92" s="265">
        <f>'HESAPLAMA SAYFASI'!O301</f>
        <v>0</v>
      </c>
      <c r="P92" s="265"/>
      <c r="Q92" s="265"/>
      <c r="R92" s="265"/>
      <c r="S92" s="265"/>
      <c r="T92" s="265"/>
      <c r="U92" s="265">
        <f>'HESAPLAMA SAYFASI'!U301</f>
        <v>0</v>
      </c>
      <c r="V92" s="265"/>
      <c r="W92" s="265"/>
      <c r="X92" s="265"/>
      <c r="Y92" s="265"/>
      <c r="Z92" s="265"/>
      <c r="AA92" s="265">
        <f>'HESAPLAMA SAYFASI'!AA301</f>
        <v>0</v>
      </c>
      <c r="AB92" s="265"/>
      <c r="AC92" s="265"/>
      <c r="AD92" s="265"/>
      <c r="AE92" s="265"/>
      <c r="AF92" s="265"/>
      <c r="AG92" s="267">
        <f>'HESAPLAMA SAYFASI'!AG301</f>
        <v>0</v>
      </c>
      <c r="AH92" s="268"/>
      <c r="AI92" s="268"/>
      <c r="AJ92" s="268"/>
      <c r="AK92" s="268"/>
      <c r="AL92" s="269"/>
      <c r="AM92" s="103">
        <f>SUM(E92:AL92)</f>
        <v>0</v>
      </c>
    </row>
    <row r="93" spans="1:39" x14ac:dyDescent="0.25">
      <c r="A93" s="250"/>
      <c r="B93" s="274"/>
      <c r="C93" s="274"/>
      <c r="D93" s="74" t="str">
        <f>Ayarlar!$A$4</f>
        <v>Gelir Vergisi Oranı (0,15)</v>
      </c>
      <c r="E93" s="265">
        <f>'HESAPLAMA SAYFASI'!E302</f>
        <v>0</v>
      </c>
      <c r="F93" s="265"/>
      <c r="G93" s="265"/>
      <c r="H93" s="265"/>
      <c r="I93" s="265">
        <f>'HESAPLAMA SAYFASI'!I302</f>
        <v>0</v>
      </c>
      <c r="J93" s="265"/>
      <c r="K93" s="265"/>
      <c r="L93" s="265"/>
      <c r="M93" s="265"/>
      <c r="N93" s="265"/>
      <c r="O93" s="265">
        <f>'HESAPLAMA SAYFASI'!O302</f>
        <v>0</v>
      </c>
      <c r="P93" s="265"/>
      <c r="Q93" s="265"/>
      <c r="R93" s="265"/>
      <c r="S93" s="265"/>
      <c r="T93" s="265"/>
      <c r="U93" s="265">
        <f>'HESAPLAMA SAYFASI'!U302</f>
        <v>0</v>
      </c>
      <c r="V93" s="265"/>
      <c r="W93" s="265"/>
      <c r="X93" s="265"/>
      <c r="Y93" s="265"/>
      <c r="Z93" s="265"/>
      <c r="AA93" s="265">
        <f>'HESAPLAMA SAYFASI'!AA302</f>
        <v>0</v>
      </c>
      <c r="AB93" s="265"/>
      <c r="AC93" s="265"/>
      <c r="AD93" s="265"/>
      <c r="AE93" s="265"/>
      <c r="AF93" s="265"/>
      <c r="AG93" s="267">
        <f>'HESAPLAMA SAYFASI'!AG302</f>
        <v>0</v>
      </c>
      <c r="AH93" s="268"/>
      <c r="AI93" s="268"/>
      <c r="AJ93" s="268"/>
      <c r="AK93" s="268"/>
      <c r="AL93" s="269"/>
      <c r="AM93" s="103">
        <f t="shared" ref="AM93:AM97" si="11">SUM(E93:AL93)</f>
        <v>0</v>
      </c>
    </row>
    <row r="94" spans="1:39" x14ac:dyDescent="0.25">
      <c r="A94" s="250"/>
      <c r="B94" s="274"/>
      <c r="C94" s="274"/>
      <c r="D94" s="73" t="s">
        <v>18</v>
      </c>
      <c r="E94" s="265">
        <f>'HESAPLAMA SAYFASI'!E303</f>
        <v>0</v>
      </c>
      <c r="F94" s="265"/>
      <c r="G94" s="265"/>
      <c r="H94" s="265"/>
      <c r="I94" s="265">
        <f>'HESAPLAMA SAYFASI'!I303</f>
        <v>0</v>
      </c>
      <c r="J94" s="265"/>
      <c r="K94" s="265"/>
      <c r="L94" s="265"/>
      <c r="M94" s="265"/>
      <c r="N94" s="265"/>
      <c r="O94" s="265">
        <f>'HESAPLAMA SAYFASI'!O303</f>
        <v>0</v>
      </c>
      <c r="P94" s="265"/>
      <c r="Q94" s="265"/>
      <c r="R94" s="265"/>
      <c r="S94" s="265"/>
      <c r="T94" s="265"/>
      <c r="U94" s="265">
        <f>'HESAPLAMA SAYFASI'!U303</f>
        <v>0</v>
      </c>
      <c r="V94" s="265"/>
      <c r="W94" s="265"/>
      <c r="X94" s="265"/>
      <c r="Y94" s="265"/>
      <c r="Z94" s="265"/>
      <c r="AA94" s="265">
        <f>'HESAPLAMA SAYFASI'!AA303</f>
        <v>0</v>
      </c>
      <c r="AB94" s="265"/>
      <c r="AC94" s="265"/>
      <c r="AD94" s="265"/>
      <c r="AE94" s="265"/>
      <c r="AF94" s="265"/>
      <c r="AG94" s="267">
        <f>'HESAPLAMA SAYFASI'!AG303</f>
        <v>0</v>
      </c>
      <c r="AH94" s="268"/>
      <c r="AI94" s="268"/>
      <c r="AJ94" s="268"/>
      <c r="AK94" s="268"/>
      <c r="AL94" s="269"/>
      <c r="AM94" s="103">
        <f t="shared" si="11"/>
        <v>0</v>
      </c>
    </row>
    <row r="95" spans="1:39" x14ac:dyDescent="0.25">
      <c r="A95" s="250"/>
      <c r="B95" s="274"/>
      <c r="C95" s="274"/>
      <c r="D95" s="73" t="s">
        <v>19</v>
      </c>
      <c r="E95" s="265">
        <f>'HESAPLAMA SAYFASI'!E305</f>
        <v>0</v>
      </c>
      <c r="F95" s="265"/>
      <c r="G95" s="265"/>
      <c r="H95" s="265"/>
      <c r="I95" s="265">
        <f>'HESAPLAMA SAYFASI'!I305</f>
        <v>0</v>
      </c>
      <c r="J95" s="265"/>
      <c r="K95" s="265"/>
      <c r="L95" s="265"/>
      <c r="M95" s="265"/>
      <c r="N95" s="265"/>
      <c r="O95" s="265">
        <f>'HESAPLAMA SAYFASI'!O305</f>
        <v>0</v>
      </c>
      <c r="P95" s="265"/>
      <c r="Q95" s="265"/>
      <c r="R95" s="265"/>
      <c r="S95" s="265"/>
      <c r="T95" s="265"/>
      <c r="U95" s="265">
        <f>'HESAPLAMA SAYFASI'!U305</f>
        <v>0</v>
      </c>
      <c r="V95" s="265"/>
      <c r="W95" s="265"/>
      <c r="X95" s="265"/>
      <c r="Y95" s="265"/>
      <c r="Z95" s="265"/>
      <c r="AA95" s="265">
        <f>'HESAPLAMA SAYFASI'!AA305</f>
        <v>0</v>
      </c>
      <c r="AB95" s="265"/>
      <c r="AC95" s="265"/>
      <c r="AD95" s="265"/>
      <c r="AE95" s="265"/>
      <c r="AF95" s="265"/>
      <c r="AG95" s="267">
        <f>'HESAPLAMA SAYFASI'!AG305</f>
        <v>0</v>
      </c>
      <c r="AH95" s="268"/>
      <c r="AI95" s="268"/>
      <c r="AJ95" s="268"/>
      <c r="AK95" s="268"/>
      <c r="AL95" s="269"/>
      <c r="AM95" s="103">
        <f t="shared" si="11"/>
        <v>0</v>
      </c>
    </row>
    <row r="96" spans="1:39" x14ac:dyDescent="0.25">
      <c r="A96" s="250"/>
      <c r="B96" s="274"/>
      <c r="C96" s="274"/>
      <c r="D96" s="73" t="s">
        <v>21</v>
      </c>
      <c r="E96" s="265">
        <f ca="1">'HESAPLAMA SAYFASI'!E306</f>
        <v>0</v>
      </c>
      <c r="F96" s="265"/>
      <c r="G96" s="265"/>
      <c r="H96" s="265"/>
      <c r="I96" s="265">
        <f ca="1">'HESAPLAMA SAYFASI'!I306</f>
        <v>0</v>
      </c>
      <c r="J96" s="265"/>
      <c r="K96" s="265"/>
      <c r="L96" s="265"/>
      <c r="M96" s="265"/>
      <c r="N96" s="265"/>
      <c r="O96" s="265">
        <f ca="1">'HESAPLAMA SAYFASI'!O306</f>
        <v>0</v>
      </c>
      <c r="P96" s="265"/>
      <c r="Q96" s="265"/>
      <c r="R96" s="265"/>
      <c r="S96" s="265"/>
      <c r="T96" s="265"/>
      <c r="U96" s="265">
        <f ca="1">'HESAPLAMA SAYFASI'!U306</f>
        <v>0</v>
      </c>
      <c r="V96" s="265"/>
      <c r="W96" s="265"/>
      <c r="X96" s="265"/>
      <c r="Y96" s="265"/>
      <c r="Z96" s="265"/>
      <c r="AA96" s="265">
        <f ca="1">'HESAPLAMA SAYFASI'!AA306</f>
        <v>0</v>
      </c>
      <c r="AB96" s="265"/>
      <c r="AC96" s="265"/>
      <c r="AD96" s="265"/>
      <c r="AE96" s="265"/>
      <c r="AF96" s="265"/>
      <c r="AG96" s="267">
        <f ca="1">'HESAPLAMA SAYFASI'!AG306</f>
        <v>0</v>
      </c>
      <c r="AH96" s="268"/>
      <c r="AI96" s="268"/>
      <c r="AJ96" s="268"/>
      <c r="AK96" s="268"/>
      <c r="AL96" s="269"/>
      <c r="AM96" s="103">
        <f t="shared" ca="1" si="11"/>
        <v>0</v>
      </c>
    </row>
    <row r="97" spans="1:39" ht="15.75" thickBot="1" x14ac:dyDescent="0.3">
      <c r="A97" s="251"/>
      <c r="B97" s="275"/>
      <c r="C97" s="275"/>
      <c r="D97" s="75" t="s">
        <v>16</v>
      </c>
      <c r="E97" s="266">
        <f ca="1">'HESAPLAMA SAYFASI'!E308</f>
        <v>0</v>
      </c>
      <c r="F97" s="266"/>
      <c r="G97" s="266"/>
      <c r="H97" s="266"/>
      <c r="I97" s="266">
        <f ca="1">'HESAPLAMA SAYFASI'!I308</f>
        <v>0</v>
      </c>
      <c r="J97" s="266"/>
      <c r="K97" s="266"/>
      <c r="L97" s="266"/>
      <c r="M97" s="266"/>
      <c r="N97" s="266"/>
      <c r="O97" s="266">
        <f ca="1">'HESAPLAMA SAYFASI'!O308</f>
        <v>0</v>
      </c>
      <c r="P97" s="266"/>
      <c r="Q97" s="266"/>
      <c r="R97" s="266"/>
      <c r="S97" s="266"/>
      <c r="T97" s="266"/>
      <c r="U97" s="266">
        <f ca="1">'HESAPLAMA SAYFASI'!U308</f>
        <v>0</v>
      </c>
      <c r="V97" s="266"/>
      <c r="W97" s="266"/>
      <c r="X97" s="266"/>
      <c r="Y97" s="266"/>
      <c r="Z97" s="266"/>
      <c r="AA97" s="266">
        <f ca="1">'HESAPLAMA SAYFASI'!AA308</f>
        <v>0</v>
      </c>
      <c r="AB97" s="266"/>
      <c r="AC97" s="266"/>
      <c r="AD97" s="266"/>
      <c r="AE97" s="266"/>
      <c r="AF97" s="266"/>
      <c r="AG97" s="270">
        <f ca="1">'HESAPLAMA SAYFASI'!AG308</f>
        <v>0</v>
      </c>
      <c r="AH97" s="271"/>
      <c r="AI97" s="271"/>
      <c r="AJ97" s="271"/>
      <c r="AK97" s="271"/>
      <c r="AL97" s="272"/>
      <c r="AM97" s="103">
        <f t="shared" ca="1" si="11"/>
        <v>0</v>
      </c>
    </row>
    <row r="98" spans="1:39" x14ac:dyDescent="0.25">
      <c r="A98" s="252">
        <f>'HESAPLAMA SAYFASI'!A309</f>
        <v>13</v>
      </c>
      <c r="B98" s="273">
        <f>'HESAPLAMA SAYFASI'!B309</f>
        <v>0</v>
      </c>
      <c r="C98" s="273">
        <f>'HESAPLAMA SAYFASI'!C309</f>
        <v>0</v>
      </c>
      <c r="D98" s="68" t="s">
        <v>20</v>
      </c>
      <c r="E98" s="69">
        <f>'HESAPLAMA SAYFASI'!E310</f>
        <v>0</v>
      </c>
      <c r="F98" s="69">
        <f>'HESAPLAMA SAYFASI'!F310</f>
        <v>0</v>
      </c>
      <c r="G98" s="69">
        <f>'HESAPLAMA SAYFASI'!G310</f>
        <v>0</v>
      </c>
      <c r="H98" s="69">
        <f>'HESAPLAMA SAYFASI'!H310</f>
        <v>0</v>
      </c>
      <c r="I98" s="69">
        <f>'HESAPLAMA SAYFASI'!I310</f>
        <v>0</v>
      </c>
      <c r="J98" s="69">
        <f>'HESAPLAMA SAYFASI'!J310</f>
        <v>0</v>
      </c>
      <c r="K98" s="69">
        <f>'HESAPLAMA SAYFASI'!K310</f>
        <v>0</v>
      </c>
      <c r="L98" s="69">
        <f>'HESAPLAMA SAYFASI'!L310</f>
        <v>0</v>
      </c>
      <c r="M98" s="69">
        <f>'HESAPLAMA SAYFASI'!M310</f>
        <v>0</v>
      </c>
      <c r="N98" s="69">
        <f>'HESAPLAMA SAYFASI'!N310</f>
        <v>0</v>
      </c>
      <c r="O98" s="69">
        <f>'HESAPLAMA SAYFASI'!O310</f>
        <v>0</v>
      </c>
      <c r="P98" s="69">
        <f>'HESAPLAMA SAYFASI'!P310</f>
        <v>0</v>
      </c>
      <c r="Q98" s="69">
        <f>'HESAPLAMA SAYFASI'!Q310</f>
        <v>0</v>
      </c>
      <c r="R98" s="69">
        <f>'HESAPLAMA SAYFASI'!R310</f>
        <v>0</v>
      </c>
      <c r="S98" s="69">
        <f>'HESAPLAMA SAYFASI'!S310</f>
        <v>0</v>
      </c>
      <c r="T98" s="69">
        <f>'HESAPLAMA SAYFASI'!T310</f>
        <v>0</v>
      </c>
      <c r="U98" s="69">
        <f>'HESAPLAMA SAYFASI'!U310</f>
        <v>0</v>
      </c>
      <c r="V98" s="69">
        <f>'HESAPLAMA SAYFASI'!V310</f>
        <v>0</v>
      </c>
      <c r="W98" s="69">
        <f>'HESAPLAMA SAYFASI'!W310</f>
        <v>0</v>
      </c>
      <c r="X98" s="69">
        <f>'HESAPLAMA SAYFASI'!X310</f>
        <v>0</v>
      </c>
      <c r="Y98" s="69">
        <f>'HESAPLAMA SAYFASI'!Y310</f>
        <v>0</v>
      </c>
      <c r="Z98" s="69">
        <f>'HESAPLAMA SAYFASI'!Z310</f>
        <v>0</v>
      </c>
      <c r="AA98" s="69">
        <f>'HESAPLAMA SAYFASI'!AA310</f>
        <v>0</v>
      </c>
      <c r="AB98" s="69">
        <f>'HESAPLAMA SAYFASI'!AB310</f>
        <v>0</v>
      </c>
      <c r="AC98" s="69">
        <f>'HESAPLAMA SAYFASI'!AC310</f>
        <v>0</v>
      </c>
      <c r="AD98" s="69">
        <f>'HESAPLAMA SAYFASI'!AD310</f>
        <v>0</v>
      </c>
      <c r="AE98" s="69">
        <f>'HESAPLAMA SAYFASI'!AE310</f>
        <v>0</v>
      </c>
      <c r="AF98" s="69">
        <f>'HESAPLAMA SAYFASI'!AF310</f>
        <v>0</v>
      </c>
      <c r="AG98" s="69">
        <f>'HESAPLAMA SAYFASI'!AG310</f>
        <v>0</v>
      </c>
      <c r="AH98" s="69">
        <f>'HESAPLAMA SAYFASI'!AH310</f>
        <v>0</v>
      </c>
      <c r="AI98" s="69">
        <f>'HESAPLAMA SAYFASI'!AI310</f>
        <v>0</v>
      </c>
      <c r="AJ98" s="69">
        <f>'HESAPLAMA SAYFASI'!AJ310</f>
        <v>0</v>
      </c>
      <c r="AK98" s="69">
        <f>'HESAPLAMA SAYFASI'!AK310</f>
        <v>0</v>
      </c>
      <c r="AL98" s="69">
        <f>'HESAPLAMA SAYFASI'!AL310</f>
        <v>0</v>
      </c>
      <c r="AM98" s="70"/>
    </row>
    <row r="99" spans="1:39" x14ac:dyDescent="0.25">
      <c r="A99" s="250"/>
      <c r="B99" s="274"/>
      <c r="C99" s="274"/>
      <c r="D99" s="73" t="s">
        <v>17</v>
      </c>
      <c r="E99" s="265">
        <f>'HESAPLAMA SAYFASI'!E326</f>
        <v>0</v>
      </c>
      <c r="F99" s="265"/>
      <c r="G99" s="265"/>
      <c r="H99" s="265"/>
      <c r="I99" s="265">
        <f>'HESAPLAMA SAYFASI'!I326</f>
        <v>0</v>
      </c>
      <c r="J99" s="265"/>
      <c r="K99" s="265"/>
      <c r="L99" s="265"/>
      <c r="M99" s="265"/>
      <c r="N99" s="265"/>
      <c r="O99" s="265">
        <f>'HESAPLAMA SAYFASI'!O326</f>
        <v>0</v>
      </c>
      <c r="P99" s="265"/>
      <c r="Q99" s="265"/>
      <c r="R99" s="265"/>
      <c r="S99" s="265"/>
      <c r="T99" s="265"/>
      <c r="U99" s="265">
        <f>'HESAPLAMA SAYFASI'!U326</f>
        <v>0</v>
      </c>
      <c r="V99" s="265"/>
      <c r="W99" s="265"/>
      <c r="X99" s="265"/>
      <c r="Y99" s="265"/>
      <c r="Z99" s="265"/>
      <c r="AA99" s="265">
        <f>'HESAPLAMA SAYFASI'!AA326</f>
        <v>0</v>
      </c>
      <c r="AB99" s="265"/>
      <c r="AC99" s="265"/>
      <c r="AD99" s="265"/>
      <c r="AE99" s="265"/>
      <c r="AF99" s="265"/>
      <c r="AG99" s="267">
        <f>'HESAPLAMA SAYFASI'!AG326</f>
        <v>0</v>
      </c>
      <c r="AH99" s="268"/>
      <c r="AI99" s="268"/>
      <c r="AJ99" s="268"/>
      <c r="AK99" s="268"/>
      <c r="AL99" s="269"/>
      <c r="AM99" s="103">
        <f>SUM(E99:AL99)</f>
        <v>0</v>
      </c>
    </row>
    <row r="100" spans="1:39" x14ac:dyDescent="0.25">
      <c r="A100" s="250"/>
      <c r="B100" s="274"/>
      <c r="C100" s="274"/>
      <c r="D100" s="74" t="str">
        <f>Ayarlar!$A$4</f>
        <v>Gelir Vergisi Oranı (0,15)</v>
      </c>
      <c r="E100" s="265">
        <f>'HESAPLAMA SAYFASI'!E327</f>
        <v>0</v>
      </c>
      <c r="F100" s="265"/>
      <c r="G100" s="265"/>
      <c r="H100" s="265"/>
      <c r="I100" s="265">
        <f>'HESAPLAMA SAYFASI'!I327</f>
        <v>0</v>
      </c>
      <c r="J100" s="265"/>
      <c r="K100" s="265"/>
      <c r="L100" s="265"/>
      <c r="M100" s="265"/>
      <c r="N100" s="265"/>
      <c r="O100" s="265">
        <f>'HESAPLAMA SAYFASI'!O327</f>
        <v>0</v>
      </c>
      <c r="P100" s="265"/>
      <c r="Q100" s="265"/>
      <c r="R100" s="265"/>
      <c r="S100" s="265"/>
      <c r="T100" s="265"/>
      <c r="U100" s="265">
        <f>'HESAPLAMA SAYFASI'!U327</f>
        <v>0</v>
      </c>
      <c r="V100" s="265"/>
      <c r="W100" s="265"/>
      <c r="X100" s="265"/>
      <c r="Y100" s="265"/>
      <c r="Z100" s="265"/>
      <c r="AA100" s="265">
        <f>'HESAPLAMA SAYFASI'!AA327</f>
        <v>0</v>
      </c>
      <c r="AB100" s="265"/>
      <c r="AC100" s="265"/>
      <c r="AD100" s="265"/>
      <c r="AE100" s="265"/>
      <c r="AF100" s="265"/>
      <c r="AG100" s="267">
        <f>'HESAPLAMA SAYFASI'!AG327</f>
        <v>0</v>
      </c>
      <c r="AH100" s="268"/>
      <c r="AI100" s="268"/>
      <c r="AJ100" s="268"/>
      <c r="AK100" s="268"/>
      <c r="AL100" s="269"/>
      <c r="AM100" s="103">
        <f t="shared" ref="AM100:AM104" si="12">SUM(E100:AL100)</f>
        <v>0</v>
      </c>
    </row>
    <row r="101" spans="1:39" x14ac:dyDescent="0.25">
      <c r="A101" s="250"/>
      <c r="B101" s="274"/>
      <c r="C101" s="274"/>
      <c r="D101" s="73" t="s">
        <v>18</v>
      </c>
      <c r="E101" s="265">
        <f>'HESAPLAMA SAYFASI'!E328</f>
        <v>0</v>
      </c>
      <c r="F101" s="265"/>
      <c r="G101" s="265"/>
      <c r="H101" s="265"/>
      <c r="I101" s="265">
        <f>'HESAPLAMA SAYFASI'!I328</f>
        <v>0</v>
      </c>
      <c r="J101" s="265"/>
      <c r="K101" s="265"/>
      <c r="L101" s="265"/>
      <c r="M101" s="265"/>
      <c r="N101" s="265"/>
      <c r="O101" s="265">
        <f>'HESAPLAMA SAYFASI'!O328</f>
        <v>0</v>
      </c>
      <c r="P101" s="265"/>
      <c r="Q101" s="265"/>
      <c r="R101" s="265"/>
      <c r="S101" s="265"/>
      <c r="T101" s="265"/>
      <c r="U101" s="265">
        <f>'HESAPLAMA SAYFASI'!U328</f>
        <v>0</v>
      </c>
      <c r="V101" s="265"/>
      <c r="W101" s="265"/>
      <c r="X101" s="265"/>
      <c r="Y101" s="265"/>
      <c r="Z101" s="265"/>
      <c r="AA101" s="265">
        <f>'HESAPLAMA SAYFASI'!AA328</f>
        <v>0</v>
      </c>
      <c r="AB101" s="265"/>
      <c r="AC101" s="265"/>
      <c r="AD101" s="265"/>
      <c r="AE101" s="265"/>
      <c r="AF101" s="265"/>
      <c r="AG101" s="267">
        <f>'HESAPLAMA SAYFASI'!AG328</f>
        <v>0</v>
      </c>
      <c r="AH101" s="268"/>
      <c r="AI101" s="268"/>
      <c r="AJ101" s="268"/>
      <c r="AK101" s="268"/>
      <c r="AL101" s="269"/>
      <c r="AM101" s="103">
        <f t="shared" si="12"/>
        <v>0</v>
      </c>
    </row>
    <row r="102" spans="1:39" x14ac:dyDescent="0.25">
      <c r="A102" s="250"/>
      <c r="B102" s="274"/>
      <c r="C102" s="274"/>
      <c r="D102" s="73" t="s">
        <v>19</v>
      </c>
      <c r="E102" s="265">
        <f>'HESAPLAMA SAYFASI'!E330</f>
        <v>0</v>
      </c>
      <c r="F102" s="265"/>
      <c r="G102" s="265"/>
      <c r="H102" s="265"/>
      <c r="I102" s="265">
        <f>'HESAPLAMA SAYFASI'!I330</f>
        <v>0</v>
      </c>
      <c r="J102" s="265"/>
      <c r="K102" s="265"/>
      <c r="L102" s="265"/>
      <c r="M102" s="265"/>
      <c r="N102" s="265"/>
      <c r="O102" s="265">
        <f>'HESAPLAMA SAYFASI'!O330</f>
        <v>0</v>
      </c>
      <c r="P102" s="265"/>
      <c r="Q102" s="265"/>
      <c r="R102" s="265"/>
      <c r="S102" s="265"/>
      <c r="T102" s="265"/>
      <c r="U102" s="265">
        <f>'HESAPLAMA SAYFASI'!U330</f>
        <v>0</v>
      </c>
      <c r="V102" s="265"/>
      <c r="W102" s="265"/>
      <c r="X102" s="265"/>
      <c r="Y102" s="265"/>
      <c r="Z102" s="265"/>
      <c r="AA102" s="265">
        <f>'HESAPLAMA SAYFASI'!AA330</f>
        <v>0</v>
      </c>
      <c r="AB102" s="265"/>
      <c r="AC102" s="265"/>
      <c r="AD102" s="265"/>
      <c r="AE102" s="265"/>
      <c r="AF102" s="265"/>
      <c r="AG102" s="267">
        <f>'HESAPLAMA SAYFASI'!AG330</f>
        <v>0</v>
      </c>
      <c r="AH102" s="268"/>
      <c r="AI102" s="268"/>
      <c r="AJ102" s="268"/>
      <c r="AK102" s="268"/>
      <c r="AL102" s="269"/>
      <c r="AM102" s="103">
        <f t="shared" si="12"/>
        <v>0</v>
      </c>
    </row>
    <row r="103" spans="1:39" x14ac:dyDescent="0.25">
      <c r="A103" s="250"/>
      <c r="B103" s="274"/>
      <c r="C103" s="274"/>
      <c r="D103" s="73" t="s">
        <v>21</v>
      </c>
      <c r="E103" s="265">
        <f ca="1">'HESAPLAMA SAYFASI'!E331</f>
        <v>0</v>
      </c>
      <c r="F103" s="265"/>
      <c r="G103" s="265"/>
      <c r="H103" s="265"/>
      <c r="I103" s="265">
        <f ca="1">'HESAPLAMA SAYFASI'!I331</f>
        <v>0</v>
      </c>
      <c r="J103" s="265"/>
      <c r="K103" s="265"/>
      <c r="L103" s="265"/>
      <c r="M103" s="265"/>
      <c r="N103" s="265"/>
      <c r="O103" s="265">
        <f ca="1">'HESAPLAMA SAYFASI'!O331</f>
        <v>0</v>
      </c>
      <c r="P103" s="265"/>
      <c r="Q103" s="265"/>
      <c r="R103" s="265"/>
      <c r="S103" s="265"/>
      <c r="T103" s="265"/>
      <c r="U103" s="265">
        <f ca="1">'HESAPLAMA SAYFASI'!U331</f>
        <v>0</v>
      </c>
      <c r="V103" s="265"/>
      <c r="W103" s="265"/>
      <c r="X103" s="265"/>
      <c r="Y103" s="265"/>
      <c r="Z103" s="265"/>
      <c r="AA103" s="265">
        <f ca="1">'HESAPLAMA SAYFASI'!AA331</f>
        <v>0</v>
      </c>
      <c r="AB103" s="265"/>
      <c r="AC103" s="265"/>
      <c r="AD103" s="265"/>
      <c r="AE103" s="265"/>
      <c r="AF103" s="265"/>
      <c r="AG103" s="267">
        <f ca="1">'HESAPLAMA SAYFASI'!AG331</f>
        <v>0</v>
      </c>
      <c r="AH103" s="268"/>
      <c r="AI103" s="268"/>
      <c r="AJ103" s="268"/>
      <c r="AK103" s="268"/>
      <c r="AL103" s="269"/>
      <c r="AM103" s="103">
        <f t="shared" ca="1" si="12"/>
        <v>0</v>
      </c>
    </row>
    <row r="104" spans="1:39" ht="15.75" thickBot="1" x14ac:dyDescent="0.3">
      <c r="A104" s="251"/>
      <c r="B104" s="275"/>
      <c r="C104" s="275"/>
      <c r="D104" s="75" t="s">
        <v>16</v>
      </c>
      <c r="E104" s="266">
        <f ca="1">'HESAPLAMA SAYFASI'!E333</f>
        <v>0</v>
      </c>
      <c r="F104" s="266"/>
      <c r="G104" s="266"/>
      <c r="H104" s="266"/>
      <c r="I104" s="266">
        <f ca="1">'HESAPLAMA SAYFASI'!I333</f>
        <v>0</v>
      </c>
      <c r="J104" s="266"/>
      <c r="K104" s="266"/>
      <c r="L104" s="266"/>
      <c r="M104" s="266"/>
      <c r="N104" s="266"/>
      <c r="O104" s="266">
        <f ca="1">'HESAPLAMA SAYFASI'!O333</f>
        <v>0</v>
      </c>
      <c r="P104" s="266"/>
      <c r="Q104" s="266"/>
      <c r="R104" s="266"/>
      <c r="S104" s="266"/>
      <c r="T104" s="266"/>
      <c r="U104" s="266">
        <f ca="1">'HESAPLAMA SAYFASI'!U333</f>
        <v>0</v>
      </c>
      <c r="V104" s="266"/>
      <c r="W104" s="266"/>
      <c r="X104" s="266"/>
      <c r="Y104" s="266"/>
      <c r="Z104" s="266"/>
      <c r="AA104" s="266">
        <f ca="1">'HESAPLAMA SAYFASI'!AA333</f>
        <v>0</v>
      </c>
      <c r="AB104" s="266"/>
      <c r="AC104" s="266"/>
      <c r="AD104" s="266"/>
      <c r="AE104" s="266"/>
      <c r="AF104" s="266"/>
      <c r="AG104" s="270">
        <f ca="1">'HESAPLAMA SAYFASI'!AG333</f>
        <v>0</v>
      </c>
      <c r="AH104" s="271"/>
      <c r="AI104" s="271"/>
      <c r="AJ104" s="271"/>
      <c r="AK104" s="271"/>
      <c r="AL104" s="272"/>
      <c r="AM104" s="103">
        <f t="shared" ca="1" si="12"/>
        <v>0</v>
      </c>
    </row>
    <row r="105" spans="1:39" x14ac:dyDescent="0.25">
      <c r="A105" s="252">
        <f>'HESAPLAMA SAYFASI'!A334</f>
        <v>14</v>
      </c>
      <c r="B105" s="273">
        <f>'HESAPLAMA SAYFASI'!B334</f>
        <v>0</v>
      </c>
      <c r="C105" s="273">
        <f>'HESAPLAMA SAYFASI'!C334</f>
        <v>0</v>
      </c>
      <c r="D105" s="68" t="s">
        <v>20</v>
      </c>
      <c r="E105" s="69">
        <f>'HESAPLAMA SAYFASI'!E335</f>
        <v>0</v>
      </c>
      <c r="F105" s="69">
        <f>'HESAPLAMA SAYFASI'!F335</f>
        <v>0</v>
      </c>
      <c r="G105" s="69">
        <f>'HESAPLAMA SAYFASI'!G335</f>
        <v>0</v>
      </c>
      <c r="H105" s="69">
        <f>'HESAPLAMA SAYFASI'!H335</f>
        <v>0</v>
      </c>
      <c r="I105" s="69">
        <f>'HESAPLAMA SAYFASI'!I335</f>
        <v>0</v>
      </c>
      <c r="J105" s="69">
        <f>'HESAPLAMA SAYFASI'!J335</f>
        <v>0</v>
      </c>
      <c r="K105" s="69">
        <f>'HESAPLAMA SAYFASI'!K335</f>
        <v>0</v>
      </c>
      <c r="L105" s="69">
        <f>'HESAPLAMA SAYFASI'!L335</f>
        <v>0</v>
      </c>
      <c r="M105" s="69">
        <f>'HESAPLAMA SAYFASI'!M335</f>
        <v>0</v>
      </c>
      <c r="N105" s="69">
        <f>'HESAPLAMA SAYFASI'!N335</f>
        <v>0</v>
      </c>
      <c r="O105" s="69">
        <f>'HESAPLAMA SAYFASI'!O335</f>
        <v>0</v>
      </c>
      <c r="P105" s="69">
        <f>'HESAPLAMA SAYFASI'!P335</f>
        <v>0</v>
      </c>
      <c r="Q105" s="69">
        <f>'HESAPLAMA SAYFASI'!Q335</f>
        <v>0</v>
      </c>
      <c r="R105" s="69">
        <f>'HESAPLAMA SAYFASI'!R335</f>
        <v>0</v>
      </c>
      <c r="S105" s="69">
        <f>'HESAPLAMA SAYFASI'!S335</f>
        <v>0</v>
      </c>
      <c r="T105" s="69">
        <f>'HESAPLAMA SAYFASI'!T335</f>
        <v>0</v>
      </c>
      <c r="U105" s="69">
        <f>'HESAPLAMA SAYFASI'!U335</f>
        <v>0</v>
      </c>
      <c r="V105" s="69">
        <f>'HESAPLAMA SAYFASI'!V335</f>
        <v>0</v>
      </c>
      <c r="W105" s="69">
        <f>'HESAPLAMA SAYFASI'!W335</f>
        <v>0</v>
      </c>
      <c r="X105" s="69">
        <f>'HESAPLAMA SAYFASI'!X335</f>
        <v>0</v>
      </c>
      <c r="Y105" s="69">
        <f>'HESAPLAMA SAYFASI'!Y335</f>
        <v>0</v>
      </c>
      <c r="Z105" s="69">
        <f>'HESAPLAMA SAYFASI'!Z335</f>
        <v>0</v>
      </c>
      <c r="AA105" s="69">
        <f>'HESAPLAMA SAYFASI'!AA335</f>
        <v>0</v>
      </c>
      <c r="AB105" s="69">
        <f>'HESAPLAMA SAYFASI'!AB335</f>
        <v>0</v>
      </c>
      <c r="AC105" s="69">
        <f>'HESAPLAMA SAYFASI'!AC335</f>
        <v>0</v>
      </c>
      <c r="AD105" s="69">
        <f>'HESAPLAMA SAYFASI'!AD335</f>
        <v>0</v>
      </c>
      <c r="AE105" s="69">
        <f>'HESAPLAMA SAYFASI'!AE335</f>
        <v>0</v>
      </c>
      <c r="AF105" s="69">
        <f>'HESAPLAMA SAYFASI'!AF335</f>
        <v>0</v>
      </c>
      <c r="AG105" s="69">
        <f>'HESAPLAMA SAYFASI'!AG335</f>
        <v>0</v>
      </c>
      <c r="AH105" s="69">
        <f>'HESAPLAMA SAYFASI'!AH335</f>
        <v>0</v>
      </c>
      <c r="AI105" s="69">
        <f>'HESAPLAMA SAYFASI'!AI335</f>
        <v>0</v>
      </c>
      <c r="AJ105" s="69">
        <f>'HESAPLAMA SAYFASI'!AJ335</f>
        <v>0</v>
      </c>
      <c r="AK105" s="69">
        <f>'HESAPLAMA SAYFASI'!AK335</f>
        <v>0</v>
      </c>
      <c r="AL105" s="69">
        <f>'HESAPLAMA SAYFASI'!AL335</f>
        <v>0</v>
      </c>
      <c r="AM105" s="70"/>
    </row>
    <row r="106" spans="1:39" x14ac:dyDescent="0.25">
      <c r="A106" s="250"/>
      <c r="B106" s="274"/>
      <c r="C106" s="274"/>
      <c r="D106" s="73" t="s">
        <v>17</v>
      </c>
      <c r="E106" s="265">
        <f>'HESAPLAMA SAYFASI'!E351</f>
        <v>0</v>
      </c>
      <c r="F106" s="265"/>
      <c r="G106" s="265"/>
      <c r="H106" s="265"/>
      <c r="I106" s="265">
        <f>'HESAPLAMA SAYFASI'!I351</f>
        <v>0</v>
      </c>
      <c r="J106" s="265"/>
      <c r="K106" s="265"/>
      <c r="L106" s="265"/>
      <c r="M106" s="265"/>
      <c r="N106" s="265"/>
      <c r="O106" s="265">
        <f>'HESAPLAMA SAYFASI'!O351</f>
        <v>0</v>
      </c>
      <c r="P106" s="265"/>
      <c r="Q106" s="265"/>
      <c r="R106" s="265"/>
      <c r="S106" s="265"/>
      <c r="T106" s="265"/>
      <c r="U106" s="265">
        <f>'HESAPLAMA SAYFASI'!U351</f>
        <v>0</v>
      </c>
      <c r="V106" s="265"/>
      <c r="W106" s="265"/>
      <c r="X106" s="265"/>
      <c r="Y106" s="265"/>
      <c r="Z106" s="265"/>
      <c r="AA106" s="265">
        <f>'HESAPLAMA SAYFASI'!AA351</f>
        <v>0</v>
      </c>
      <c r="AB106" s="265"/>
      <c r="AC106" s="265"/>
      <c r="AD106" s="265"/>
      <c r="AE106" s="265"/>
      <c r="AF106" s="265"/>
      <c r="AG106" s="267">
        <f>'HESAPLAMA SAYFASI'!AG351</f>
        <v>0</v>
      </c>
      <c r="AH106" s="268"/>
      <c r="AI106" s="268"/>
      <c r="AJ106" s="268"/>
      <c r="AK106" s="268"/>
      <c r="AL106" s="269"/>
      <c r="AM106" s="103">
        <f>SUM(E106:AL106)</f>
        <v>0</v>
      </c>
    </row>
    <row r="107" spans="1:39" x14ac:dyDescent="0.25">
      <c r="A107" s="250"/>
      <c r="B107" s="274"/>
      <c r="C107" s="274"/>
      <c r="D107" s="74" t="str">
        <f>Ayarlar!$A$4</f>
        <v>Gelir Vergisi Oranı (0,15)</v>
      </c>
      <c r="E107" s="265">
        <f>'HESAPLAMA SAYFASI'!E352</f>
        <v>0</v>
      </c>
      <c r="F107" s="265"/>
      <c r="G107" s="265"/>
      <c r="H107" s="265"/>
      <c r="I107" s="265">
        <f>'HESAPLAMA SAYFASI'!I352</f>
        <v>0</v>
      </c>
      <c r="J107" s="265"/>
      <c r="K107" s="265"/>
      <c r="L107" s="265"/>
      <c r="M107" s="265"/>
      <c r="N107" s="265"/>
      <c r="O107" s="265">
        <f>'HESAPLAMA SAYFASI'!O352</f>
        <v>0</v>
      </c>
      <c r="P107" s="265"/>
      <c r="Q107" s="265"/>
      <c r="R107" s="265"/>
      <c r="S107" s="265"/>
      <c r="T107" s="265"/>
      <c r="U107" s="265">
        <f>'HESAPLAMA SAYFASI'!U352</f>
        <v>0</v>
      </c>
      <c r="V107" s="265"/>
      <c r="W107" s="265"/>
      <c r="X107" s="265"/>
      <c r="Y107" s="265"/>
      <c r="Z107" s="265"/>
      <c r="AA107" s="265">
        <f>'HESAPLAMA SAYFASI'!AA352</f>
        <v>0</v>
      </c>
      <c r="AB107" s="265"/>
      <c r="AC107" s="265"/>
      <c r="AD107" s="265"/>
      <c r="AE107" s="265"/>
      <c r="AF107" s="265"/>
      <c r="AG107" s="267">
        <f>'HESAPLAMA SAYFASI'!AG352</f>
        <v>0</v>
      </c>
      <c r="AH107" s="268"/>
      <c r="AI107" s="268"/>
      <c r="AJ107" s="268"/>
      <c r="AK107" s="268"/>
      <c r="AL107" s="269"/>
      <c r="AM107" s="103">
        <f t="shared" ref="AM107:AM111" si="13">SUM(E107:AL107)</f>
        <v>0</v>
      </c>
    </row>
    <row r="108" spans="1:39" x14ac:dyDescent="0.25">
      <c r="A108" s="250"/>
      <c r="B108" s="274"/>
      <c r="C108" s="274"/>
      <c r="D108" s="73" t="s">
        <v>18</v>
      </c>
      <c r="E108" s="265">
        <f>'HESAPLAMA SAYFASI'!E353</f>
        <v>0</v>
      </c>
      <c r="F108" s="265"/>
      <c r="G108" s="265"/>
      <c r="H108" s="265"/>
      <c r="I108" s="265">
        <f>'HESAPLAMA SAYFASI'!I353</f>
        <v>0</v>
      </c>
      <c r="J108" s="265"/>
      <c r="K108" s="265"/>
      <c r="L108" s="265"/>
      <c r="M108" s="265"/>
      <c r="N108" s="265"/>
      <c r="O108" s="265">
        <f>'HESAPLAMA SAYFASI'!O353</f>
        <v>0</v>
      </c>
      <c r="P108" s="265"/>
      <c r="Q108" s="265"/>
      <c r="R108" s="265"/>
      <c r="S108" s="265"/>
      <c r="T108" s="265"/>
      <c r="U108" s="265">
        <f>'HESAPLAMA SAYFASI'!U353</f>
        <v>0</v>
      </c>
      <c r="V108" s="265"/>
      <c r="W108" s="265"/>
      <c r="X108" s="265"/>
      <c r="Y108" s="265"/>
      <c r="Z108" s="265"/>
      <c r="AA108" s="265">
        <f>'HESAPLAMA SAYFASI'!AA353</f>
        <v>0</v>
      </c>
      <c r="AB108" s="265"/>
      <c r="AC108" s="265"/>
      <c r="AD108" s="265"/>
      <c r="AE108" s="265"/>
      <c r="AF108" s="265"/>
      <c r="AG108" s="267">
        <f>'HESAPLAMA SAYFASI'!AG353</f>
        <v>0</v>
      </c>
      <c r="AH108" s="268"/>
      <c r="AI108" s="268"/>
      <c r="AJ108" s="268"/>
      <c r="AK108" s="268"/>
      <c r="AL108" s="269"/>
      <c r="AM108" s="103">
        <f t="shared" si="13"/>
        <v>0</v>
      </c>
    </row>
    <row r="109" spans="1:39" x14ac:dyDescent="0.25">
      <c r="A109" s="250"/>
      <c r="B109" s="274"/>
      <c r="C109" s="274"/>
      <c r="D109" s="73" t="s">
        <v>19</v>
      </c>
      <c r="E109" s="265">
        <f>'HESAPLAMA SAYFASI'!E355</f>
        <v>0</v>
      </c>
      <c r="F109" s="265"/>
      <c r="G109" s="265"/>
      <c r="H109" s="265"/>
      <c r="I109" s="265">
        <f>'HESAPLAMA SAYFASI'!I355</f>
        <v>0</v>
      </c>
      <c r="J109" s="265"/>
      <c r="K109" s="265"/>
      <c r="L109" s="265"/>
      <c r="M109" s="265"/>
      <c r="N109" s="265"/>
      <c r="O109" s="265">
        <f>'HESAPLAMA SAYFASI'!O355</f>
        <v>0</v>
      </c>
      <c r="P109" s="265"/>
      <c r="Q109" s="265"/>
      <c r="R109" s="265"/>
      <c r="S109" s="265"/>
      <c r="T109" s="265"/>
      <c r="U109" s="265">
        <f>'HESAPLAMA SAYFASI'!U355</f>
        <v>0</v>
      </c>
      <c r="V109" s="265"/>
      <c r="W109" s="265"/>
      <c r="X109" s="265"/>
      <c r="Y109" s="265"/>
      <c r="Z109" s="265"/>
      <c r="AA109" s="265">
        <f>'HESAPLAMA SAYFASI'!AA355</f>
        <v>0</v>
      </c>
      <c r="AB109" s="265"/>
      <c r="AC109" s="265"/>
      <c r="AD109" s="265"/>
      <c r="AE109" s="265"/>
      <c r="AF109" s="265"/>
      <c r="AG109" s="267">
        <f>'HESAPLAMA SAYFASI'!AG355</f>
        <v>0</v>
      </c>
      <c r="AH109" s="268"/>
      <c r="AI109" s="268"/>
      <c r="AJ109" s="268"/>
      <c r="AK109" s="268"/>
      <c r="AL109" s="269"/>
      <c r="AM109" s="103">
        <f t="shared" si="13"/>
        <v>0</v>
      </c>
    </row>
    <row r="110" spans="1:39" x14ac:dyDescent="0.25">
      <c r="A110" s="250"/>
      <c r="B110" s="274"/>
      <c r="C110" s="274"/>
      <c r="D110" s="73" t="s">
        <v>21</v>
      </c>
      <c r="E110" s="265">
        <f ca="1">'HESAPLAMA SAYFASI'!E356</f>
        <v>0</v>
      </c>
      <c r="F110" s="265"/>
      <c r="G110" s="265"/>
      <c r="H110" s="265"/>
      <c r="I110" s="265">
        <f ca="1">'HESAPLAMA SAYFASI'!I356</f>
        <v>0</v>
      </c>
      <c r="J110" s="265"/>
      <c r="K110" s="265"/>
      <c r="L110" s="265"/>
      <c r="M110" s="265"/>
      <c r="N110" s="265"/>
      <c r="O110" s="265">
        <f ca="1">'HESAPLAMA SAYFASI'!O356</f>
        <v>0</v>
      </c>
      <c r="P110" s="265"/>
      <c r="Q110" s="265"/>
      <c r="R110" s="265"/>
      <c r="S110" s="265"/>
      <c r="T110" s="265"/>
      <c r="U110" s="265">
        <f ca="1">'HESAPLAMA SAYFASI'!U356</f>
        <v>0</v>
      </c>
      <c r="V110" s="265"/>
      <c r="W110" s="265"/>
      <c r="X110" s="265"/>
      <c r="Y110" s="265"/>
      <c r="Z110" s="265"/>
      <c r="AA110" s="265">
        <f ca="1">'HESAPLAMA SAYFASI'!AA356</f>
        <v>0</v>
      </c>
      <c r="AB110" s="265"/>
      <c r="AC110" s="265"/>
      <c r="AD110" s="265"/>
      <c r="AE110" s="265"/>
      <c r="AF110" s="265"/>
      <c r="AG110" s="267">
        <f ca="1">'HESAPLAMA SAYFASI'!AG356</f>
        <v>0</v>
      </c>
      <c r="AH110" s="268"/>
      <c r="AI110" s="268"/>
      <c r="AJ110" s="268"/>
      <c r="AK110" s="268"/>
      <c r="AL110" s="269"/>
      <c r="AM110" s="103">
        <f t="shared" ca="1" si="13"/>
        <v>0</v>
      </c>
    </row>
    <row r="111" spans="1:39" ht="15.75" thickBot="1" x14ac:dyDescent="0.3">
      <c r="A111" s="251"/>
      <c r="B111" s="275"/>
      <c r="C111" s="275"/>
      <c r="D111" s="75" t="s">
        <v>16</v>
      </c>
      <c r="E111" s="266">
        <f ca="1">'HESAPLAMA SAYFASI'!E358</f>
        <v>0</v>
      </c>
      <c r="F111" s="266"/>
      <c r="G111" s="266"/>
      <c r="H111" s="266"/>
      <c r="I111" s="266">
        <f ca="1">'HESAPLAMA SAYFASI'!I358</f>
        <v>0</v>
      </c>
      <c r="J111" s="266"/>
      <c r="K111" s="266"/>
      <c r="L111" s="266"/>
      <c r="M111" s="266"/>
      <c r="N111" s="266"/>
      <c r="O111" s="266">
        <f ca="1">'HESAPLAMA SAYFASI'!O358</f>
        <v>0</v>
      </c>
      <c r="P111" s="266"/>
      <c r="Q111" s="266"/>
      <c r="R111" s="266"/>
      <c r="S111" s="266"/>
      <c r="T111" s="266"/>
      <c r="U111" s="266">
        <f ca="1">'HESAPLAMA SAYFASI'!U358</f>
        <v>0</v>
      </c>
      <c r="V111" s="266"/>
      <c r="W111" s="266"/>
      <c r="X111" s="266"/>
      <c r="Y111" s="266"/>
      <c r="Z111" s="266"/>
      <c r="AA111" s="266">
        <f ca="1">'HESAPLAMA SAYFASI'!AA358</f>
        <v>0</v>
      </c>
      <c r="AB111" s="266"/>
      <c r="AC111" s="266"/>
      <c r="AD111" s="266"/>
      <c r="AE111" s="266"/>
      <c r="AF111" s="266"/>
      <c r="AG111" s="270">
        <f ca="1">'HESAPLAMA SAYFASI'!AG358</f>
        <v>0</v>
      </c>
      <c r="AH111" s="271"/>
      <c r="AI111" s="271"/>
      <c r="AJ111" s="271"/>
      <c r="AK111" s="271"/>
      <c r="AL111" s="272"/>
      <c r="AM111" s="103">
        <f t="shared" ca="1" si="13"/>
        <v>0</v>
      </c>
    </row>
    <row r="112" spans="1:39" x14ac:dyDescent="0.25">
      <c r="A112" s="252">
        <f>'HESAPLAMA SAYFASI'!A359</f>
        <v>15</v>
      </c>
      <c r="B112" s="273">
        <f>'HESAPLAMA SAYFASI'!B359</f>
        <v>0</v>
      </c>
      <c r="C112" s="273">
        <f>'HESAPLAMA SAYFASI'!C359</f>
        <v>0</v>
      </c>
      <c r="D112" s="68" t="s">
        <v>20</v>
      </c>
      <c r="E112" s="69">
        <f>'HESAPLAMA SAYFASI'!E360</f>
        <v>0</v>
      </c>
      <c r="F112" s="69">
        <f>'HESAPLAMA SAYFASI'!F360</f>
        <v>0</v>
      </c>
      <c r="G112" s="69">
        <f>'HESAPLAMA SAYFASI'!G360</f>
        <v>0</v>
      </c>
      <c r="H112" s="69">
        <f>'HESAPLAMA SAYFASI'!H360</f>
        <v>0</v>
      </c>
      <c r="I112" s="69">
        <f>'HESAPLAMA SAYFASI'!I360</f>
        <v>0</v>
      </c>
      <c r="J112" s="69">
        <f>'HESAPLAMA SAYFASI'!J360</f>
        <v>0</v>
      </c>
      <c r="K112" s="69">
        <f>'HESAPLAMA SAYFASI'!K360</f>
        <v>0</v>
      </c>
      <c r="L112" s="69">
        <f>'HESAPLAMA SAYFASI'!L360</f>
        <v>0</v>
      </c>
      <c r="M112" s="69">
        <f>'HESAPLAMA SAYFASI'!M360</f>
        <v>0</v>
      </c>
      <c r="N112" s="69">
        <f>'HESAPLAMA SAYFASI'!N360</f>
        <v>0</v>
      </c>
      <c r="O112" s="69">
        <f>'HESAPLAMA SAYFASI'!O360</f>
        <v>0</v>
      </c>
      <c r="P112" s="69">
        <f>'HESAPLAMA SAYFASI'!P360</f>
        <v>0</v>
      </c>
      <c r="Q112" s="69">
        <f>'HESAPLAMA SAYFASI'!Q360</f>
        <v>0</v>
      </c>
      <c r="R112" s="69">
        <f>'HESAPLAMA SAYFASI'!R360</f>
        <v>0</v>
      </c>
      <c r="S112" s="69">
        <f>'HESAPLAMA SAYFASI'!S360</f>
        <v>0</v>
      </c>
      <c r="T112" s="69">
        <f>'HESAPLAMA SAYFASI'!T360</f>
        <v>0</v>
      </c>
      <c r="U112" s="69">
        <f>'HESAPLAMA SAYFASI'!U360</f>
        <v>0</v>
      </c>
      <c r="V112" s="69">
        <f>'HESAPLAMA SAYFASI'!V360</f>
        <v>0</v>
      </c>
      <c r="W112" s="69">
        <f>'HESAPLAMA SAYFASI'!W360</f>
        <v>0</v>
      </c>
      <c r="X112" s="69">
        <f>'HESAPLAMA SAYFASI'!X360</f>
        <v>0</v>
      </c>
      <c r="Y112" s="69">
        <f>'HESAPLAMA SAYFASI'!Y360</f>
        <v>0</v>
      </c>
      <c r="Z112" s="69">
        <f>'HESAPLAMA SAYFASI'!Z360</f>
        <v>0</v>
      </c>
      <c r="AA112" s="69">
        <f>'HESAPLAMA SAYFASI'!AA360</f>
        <v>0</v>
      </c>
      <c r="AB112" s="69">
        <f>'HESAPLAMA SAYFASI'!AB360</f>
        <v>0</v>
      </c>
      <c r="AC112" s="69">
        <f>'HESAPLAMA SAYFASI'!AC360</f>
        <v>0</v>
      </c>
      <c r="AD112" s="69">
        <f>'HESAPLAMA SAYFASI'!AD360</f>
        <v>0</v>
      </c>
      <c r="AE112" s="69">
        <f>'HESAPLAMA SAYFASI'!AE360</f>
        <v>0</v>
      </c>
      <c r="AF112" s="69">
        <f>'HESAPLAMA SAYFASI'!AF360</f>
        <v>0</v>
      </c>
      <c r="AG112" s="69">
        <f>'HESAPLAMA SAYFASI'!AG360</f>
        <v>0</v>
      </c>
      <c r="AH112" s="69">
        <f>'HESAPLAMA SAYFASI'!AH360</f>
        <v>0</v>
      </c>
      <c r="AI112" s="69">
        <f>'HESAPLAMA SAYFASI'!AI360</f>
        <v>0</v>
      </c>
      <c r="AJ112" s="69">
        <f>'HESAPLAMA SAYFASI'!AJ360</f>
        <v>0</v>
      </c>
      <c r="AK112" s="69">
        <f>'HESAPLAMA SAYFASI'!AK360</f>
        <v>0</v>
      </c>
      <c r="AL112" s="69">
        <f>'HESAPLAMA SAYFASI'!AL360</f>
        <v>0</v>
      </c>
      <c r="AM112" s="70"/>
    </row>
    <row r="113" spans="1:39" x14ac:dyDescent="0.25">
      <c r="A113" s="250"/>
      <c r="B113" s="274"/>
      <c r="C113" s="274"/>
      <c r="D113" s="73" t="s">
        <v>17</v>
      </c>
      <c r="E113" s="265">
        <f>'HESAPLAMA SAYFASI'!E376</f>
        <v>0</v>
      </c>
      <c r="F113" s="265"/>
      <c r="G113" s="265"/>
      <c r="H113" s="265"/>
      <c r="I113" s="265">
        <f>'HESAPLAMA SAYFASI'!I376</f>
        <v>0</v>
      </c>
      <c r="J113" s="265"/>
      <c r="K113" s="265"/>
      <c r="L113" s="265"/>
      <c r="M113" s="265"/>
      <c r="N113" s="265"/>
      <c r="O113" s="265">
        <f>'HESAPLAMA SAYFASI'!O376</f>
        <v>0</v>
      </c>
      <c r="P113" s="265"/>
      <c r="Q113" s="265"/>
      <c r="R113" s="265"/>
      <c r="S113" s="265"/>
      <c r="T113" s="265"/>
      <c r="U113" s="265">
        <f>'HESAPLAMA SAYFASI'!U376</f>
        <v>0</v>
      </c>
      <c r="V113" s="265"/>
      <c r="W113" s="265"/>
      <c r="X113" s="265"/>
      <c r="Y113" s="265"/>
      <c r="Z113" s="265"/>
      <c r="AA113" s="265">
        <f>'HESAPLAMA SAYFASI'!AA376</f>
        <v>0</v>
      </c>
      <c r="AB113" s="265"/>
      <c r="AC113" s="265"/>
      <c r="AD113" s="265"/>
      <c r="AE113" s="265"/>
      <c r="AF113" s="265"/>
      <c r="AG113" s="267">
        <f>'HESAPLAMA SAYFASI'!AG376</f>
        <v>0</v>
      </c>
      <c r="AH113" s="268"/>
      <c r="AI113" s="268"/>
      <c r="AJ113" s="268"/>
      <c r="AK113" s="268"/>
      <c r="AL113" s="269"/>
      <c r="AM113" s="103">
        <f>SUM(E113:AL113)</f>
        <v>0</v>
      </c>
    </row>
    <row r="114" spans="1:39" x14ac:dyDescent="0.25">
      <c r="A114" s="250"/>
      <c r="B114" s="274"/>
      <c r="C114" s="274"/>
      <c r="D114" s="74" t="str">
        <f>Ayarlar!$A$4</f>
        <v>Gelir Vergisi Oranı (0,15)</v>
      </c>
      <c r="E114" s="265">
        <f>'HESAPLAMA SAYFASI'!E377</f>
        <v>0</v>
      </c>
      <c r="F114" s="265"/>
      <c r="G114" s="265"/>
      <c r="H114" s="265"/>
      <c r="I114" s="265">
        <f>'HESAPLAMA SAYFASI'!I377</f>
        <v>0</v>
      </c>
      <c r="J114" s="265"/>
      <c r="K114" s="265"/>
      <c r="L114" s="265"/>
      <c r="M114" s="265"/>
      <c r="N114" s="265"/>
      <c r="O114" s="265">
        <f>'HESAPLAMA SAYFASI'!O377</f>
        <v>0</v>
      </c>
      <c r="P114" s="265"/>
      <c r="Q114" s="265"/>
      <c r="R114" s="265"/>
      <c r="S114" s="265"/>
      <c r="T114" s="265"/>
      <c r="U114" s="265">
        <f>'HESAPLAMA SAYFASI'!U377</f>
        <v>0</v>
      </c>
      <c r="V114" s="265"/>
      <c r="W114" s="265"/>
      <c r="X114" s="265"/>
      <c r="Y114" s="265"/>
      <c r="Z114" s="265"/>
      <c r="AA114" s="265">
        <f>'HESAPLAMA SAYFASI'!AA377</f>
        <v>0</v>
      </c>
      <c r="AB114" s="265"/>
      <c r="AC114" s="265"/>
      <c r="AD114" s="265"/>
      <c r="AE114" s="265"/>
      <c r="AF114" s="265"/>
      <c r="AG114" s="267">
        <f>'HESAPLAMA SAYFASI'!AG377</f>
        <v>0</v>
      </c>
      <c r="AH114" s="268"/>
      <c r="AI114" s="268"/>
      <c r="AJ114" s="268"/>
      <c r="AK114" s="268"/>
      <c r="AL114" s="269"/>
      <c r="AM114" s="103">
        <f t="shared" ref="AM114:AM118" si="14">SUM(E114:AL114)</f>
        <v>0</v>
      </c>
    </row>
    <row r="115" spans="1:39" x14ac:dyDescent="0.25">
      <c r="A115" s="250"/>
      <c r="B115" s="274"/>
      <c r="C115" s="274"/>
      <c r="D115" s="73" t="s">
        <v>18</v>
      </c>
      <c r="E115" s="265">
        <f>'HESAPLAMA SAYFASI'!E378</f>
        <v>0</v>
      </c>
      <c r="F115" s="265"/>
      <c r="G115" s="265"/>
      <c r="H115" s="265"/>
      <c r="I115" s="265">
        <f>'HESAPLAMA SAYFASI'!I378</f>
        <v>0</v>
      </c>
      <c r="J115" s="265"/>
      <c r="K115" s="265"/>
      <c r="L115" s="265"/>
      <c r="M115" s="265"/>
      <c r="N115" s="265"/>
      <c r="O115" s="265">
        <f>'HESAPLAMA SAYFASI'!O378</f>
        <v>0</v>
      </c>
      <c r="P115" s="265"/>
      <c r="Q115" s="265"/>
      <c r="R115" s="265"/>
      <c r="S115" s="265"/>
      <c r="T115" s="265"/>
      <c r="U115" s="265">
        <f>'HESAPLAMA SAYFASI'!U378</f>
        <v>0</v>
      </c>
      <c r="V115" s="265"/>
      <c r="W115" s="265"/>
      <c r="X115" s="265"/>
      <c r="Y115" s="265"/>
      <c r="Z115" s="265"/>
      <c r="AA115" s="265">
        <f>'HESAPLAMA SAYFASI'!AA378</f>
        <v>0</v>
      </c>
      <c r="AB115" s="265"/>
      <c r="AC115" s="265"/>
      <c r="AD115" s="265"/>
      <c r="AE115" s="265"/>
      <c r="AF115" s="265"/>
      <c r="AG115" s="267">
        <f>'HESAPLAMA SAYFASI'!AG378</f>
        <v>0</v>
      </c>
      <c r="AH115" s="268"/>
      <c r="AI115" s="268"/>
      <c r="AJ115" s="268"/>
      <c r="AK115" s="268"/>
      <c r="AL115" s="269"/>
      <c r="AM115" s="103">
        <f t="shared" si="14"/>
        <v>0</v>
      </c>
    </row>
    <row r="116" spans="1:39" x14ac:dyDescent="0.25">
      <c r="A116" s="250"/>
      <c r="B116" s="274"/>
      <c r="C116" s="274"/>
      <c r="D116" s="73" t="s">
        <v>19</v>
      </c>
      <c r="E116" s="265">
        <f>'HESAPLAMA SAYFASI'!E380</f>
        <v>0</v>
      </c>
      <c r="F116" s="265"/>
      <c r="G116" s="265"/>
      <c r="H116" s="265"/>
      <c r="I116" s="265">
        <f>'HESAPLAMA SAYFASI'!I380</f>
        <v>0</v>
      </c>
      <c r="J116" s="265"/>
      <c r="K116" s="265"/>
      <c r="L116" s="265"/>
      <c r="M116" s="265"/>
      <c r="N116" s="265"/>
      <c r="O116" s="265">
        <f>'HESAPLAMA SAYFASI'!O380</f>
        <v>0</v>
      </c>
      <c r="P116" s="265"/>
      <c r="Q116" s="265"/>
      <c r="R116" s="265"/>
      <c r="S116" s="265"/>
      <c r="T116" s="265"/>
      <c r="U116" s="265">
        <f>'HESAPLAMA SAYFASI'!U380</f>
        <v>0</v>
      </c>
      <c r="V116" s="265"/>
      <c r="W116" s="265"/>
      <c r="X116" s="265"/>
      <c r="Y116" s="265"/>
      <c r="Z116" s="265"/>
      <c r="AA116" s="265">
        <f>'HESAPLAMA SAYFASI'!AA380</f>
        <v>0</v>
      </c>
      <c r="AB116" s="265"/>
      <c r="AC116" s="265"/>
      <c r="AD116" s="265"/>
      <c r="AE116" s="265"/>
      <c r="AF116" s="265"/>
      <c r="AG116" s="267">
        <f>'HESAPLAMA SAYFASI'!AG380</f>
        <v>0</v>
      </c>
      <c r="AH116" s="268"/>
      <c r="AI116" s="268"/>
      <c r="AJ116" s="268"/>
      <c r="AK116" s="268"/>
      <c r="AL116" s="269"/>
      <c r="AM116" s="103">
        <f t="shared" si="14"/>
        <v>0</v>
      </c>
    </row>
    <row r="117" spans="1:39" x14ac:dyDescent="0.25">
      <c r="A117" s="250"/>
      <c r="B117" s="274"/>
      <c r="C117" s="274"/>
      <c r="D117" s="73" t="s">
        <v>21</v>
      </c>
      <c r="E117" s="265">
        <f ca="1">'HESAPLAMA SAYFASI'!E381</f>
        <v>0</v>
      </c>
      <c r="F117" s="265"/>
      <c r="G117" s="265"/>
      <c r="H117" s="265"/>
      <c r="I117" s="265">
        <f ca="1">'HESAPLAMA SAYFASI'!I381</f>
        <v>0</v>
      </c>
      <c r="J117" s="265"/>
      <c r="K117" s="265"/>
      <c r="L117" s="265"/>
      <c r="M117" s="265"/>
      <c r="N117" s="265"/>
      <c r="O117" s="265">
        <f ca="1">'HESAPLAMA SAYFASI'!O381</f>
        <v>0</v>
      </c>
      <c r="P117" s="265"/>
      <c r="Q117" s="265"/>
      <c r="R117" s="265"/>
      <c r="S117" s="265"/>
      <c r="T117" s="265"/>
      <c r="U117" s="265">
        <f ca="1">'HESAPLAMA SAYFASI'!U381</f>
        <v>0</v>
      </c>
      <c r="V117" s="265"/>
      <c r="W117" s="265"/>
      <c r="X117" s="265"/>
      <c r="Y117" s="265"/>
      <c r="Z117" s="265"/>
      <c r="AA117" s="265">
        <f ca="1">'HESAPLAMA SAYFASI'!AA381</f>
        <v>0</v>
      </c>
      <c r="AB117" s="265"/>
      <c r="AC117" s="265"/>
      <c r="AD117" s="265"/>
      <c r="AE117" s="265"/>
      <c r="AF117" s="265"/>
      <c r="AG117" s="267">
        <f ca="1">'HESAPLAMA SAYFASI'!AG381</f>
        <v>0</v>
      </c>
      <c r="AH117" s="268"/>
      <c r="AI117" s="268"/>
      <c r="AJ117" s="268"/>
      <c r="AK117" s="268"/>
      <c r="AL117" s="269"/>
      <c r="AM117" s="103">
        <f t="shared" ca="1" si="14"/>
        <v>0</v>
      </c>
    </row>
    <row r="118" spans="1:39" ht="15.75" thickBot="1" x14ac:dyDescent="0.3">
      <c r="A118" s="251"/>
      <c r="B118" s="275"/>
      <c r="C118" s="275"/>
      <c r="D118" s="75" t="s">
        <v>16</v>
      </c>
      <c r="E118" s="265">
        <f ca="1">'HESAPLAMA SAYFASI'!E383</f>
        <v>0</v>
      </c>
      <c r="F118" s="265"/>
      <c r="G118" s="265"/>
      <c r="H118" s="265"/>
      <c r="I118" s="266">
        <f ca="1">'HESAPLAMA SAYFASI'!I383</f>
        <v>0</v>
      </c>
      <c r="J118" s="266"/>
      <c r="K118" s="266"/>
      <c r="L118" s="266"/>
      <c r="M118" s="266"/>
      <c r="N118" s="266"/>
      <c r="O118" s="266">
        <f ca="1">'HESAPLAMA SAYFASI'!O383</f>
        <v>0</v>
      </c>
      <c r="P118" s="266"/>
      <c r="Q118" s="266"/>
      <c r="R118" s="266"/>
      <c r="S118" s="266"/>
      <c r="T118" s="266"/>
      <c r="U118" s="266">
        <f ca="1">'HESAPLAMA SAYFASI'!U383</f>
        <v>0</v>
      </c>
      <c r="V118" s="266"/>
      <c r="W118" s="266"/>
      <c r="X118" s="266"/>
      <c r="Y118" s="266"/>
      <c r="Z118" s="266"/>
      <c r="AA118" s="266">
        <f ca="1">'HESAPLAMA SAYFASI'!AA383</f>
        <v>0</v>
      </c>
      <c r="AB118" s="266"/>
      <c r="AC118" s="266"/>
      <c r="AD118" s="266"/>
      <c r="AE118" s="266"/>
      <c r="AF118" s="266"/>
      <c r="AG118" s="270">
        <f ca="1">'HESAPLAMA SAYFASI'!AG383</f>
        <v>0</v>
      </c>
      <c r="AH118" s="271"/>
      <c r="AI118" s="271"/>
      <c r="AJ118" s="271"/>
      <c r="AK118" s="271"/>
      <c r="AL118" s="272"/>
      <c r="AM118" s="103">
        <f t="shared" ca="1" si="14"/>
        <v>0</v>
      </c>
    </row>
    <row r="119" spans="1:39" x14ac:dyDescent="0.25">
      <c r="A119" s="252">
        <f>'HESAPLAMA SAYFASI'!A384</f>
        <v>16</v>
      </c>
      <c r="B119" s="273">
        <f>'HESAPLAMA SAYFASI'!B384</f>
        <v>0</v>
      </c>
      <c r="C119" s="273">
        <f>'HESAPLAMA SAYFASI'!C384</f>
        <v>0</v>
      </c>
      <c r="D119" s="68" t="s">
        <v>20</v>
      </c>
      <c r="E119" s="69">
        <f>'HESAPLAMA SAYFASI'!E385</f>
        <v>0</v>
      </c>
      <c r="F119" s="69">
        <f>'HESAPLAMA SAYFASI'!F385</f>
        <v>0</v>
      </c>
      <c r="G119" s="69">
        <f>'HESAPLAMA SAYFASI'!G385</f>
        <v>0</v>
      </c>
      <c r="H119" s="69">
        <f>'HESAPLAMA SAYFASI'!H385</f>
        <v>0</v>
      </c>
      <c r="I119" s="69">
        <f>'HESAPLAMA SAYFASI'!I385</f>
        <v>0</v>
      </c>
      <c r="J119" s="69">
        <f>'HESAPLAMA SAYFASI'!J385</f>
        <v>0</v>
      </c>
      <c r="K119" s="69">
        <f>'HESAPLAMA SAYFASI'!K385</f>
        <v>0</v>
      </c>
      <c r="L119" s="69">
        <f>'HESAPLAMA SAYFASI'!L385</f>
        <v>0</v>
      </c>
      <c r="M119" s="69">
        <f>'HESAPLAMA SAYFASI'!M385</f>
        <v>0</v>
      </c>
      <c r="N119" s="69">
        <f>'HESAPLAMA SAYFASI'!N385</f>
        <v>0</v>
      </c>
      <c r="O119" s="69">
        <f>'HESAPLAMA SAYFASI'!O385</f>
        <v>0</v>
      </c>
      <c r="P119" s="69">
        <f>'HESAPLAMA SAYFASI'!P385</f>
        <v>0</v>
      </c>
      <c r="Q119" s="69">
        <f>'HESAPLAMA SAYFASI'!Q385</f>
        <v>0</v>
      </c>
      <c r="R119" s="69">
        <f>'HESAPLAMA SAYFASI'!R385</f>
        <v>0</v>
      </c>
      <c r="S119" s="69">
        <f>'HESAPLAMA SAYFASI'!S385</f>
        <v>0</v>
      </c>
      <c r="T119" s="69">
        <f>'HESAPLAMA SAYFASI'!T385</f>
        <v>0</v>
      </c>
      <c r="U119" s="69">
        <f>'HESAPLAMA SAYFASI'!U385</f>
        <v>0</v>
      </c>
      <c r="V119" s="69">
        <f>'HESAPLAMA SAYFASI'!V385</f>
        <v>0</v>
      </c>
      <c r="W119" s="69">
        <f>'HESAPLAMA SAYFASI'!W385</f>
        <v>0</v>
      </c>
      <c r="X119" s="69">
        <f>'HESAPLAMA SAYFASI'!X385</f>
        <v>0</v>
      </c>
      <c r="Y119" s="69">
        <f>'HESAPLAMA SAYFASI'!Y385</f>
        <v>0</v>
      </c>
      <c r="Z119" s="69">
        <f>'HESAPLAMA SAYFASI'!Z385</f>
        <v>0</v>
      </c>
      <c r="AA119" s="69">
        <f>'HESAPLAMA SAYFASI'!AA385</f>
        <v>0</v>
      </c>
      <c r="AB119" s="69">
        <f>'HESAPLAMA SAYFASI'!AB385</f>
        <v>0</v>
      </c>
      <c r="AC119" s="69">
        <f>'HESAPLAMA SAYFASI'!AC385</f>
        <v>0</v>
      </c>
      <c r="AD119" s="69">
        <f>'HESAPLAMA SAYFASI'!AD385</f>
        <v>0</v>
      </c>
      <c r="AE119" s="69">
        <f>'HESAPLAMA SAYFASI'!AE385</f>
        <v>0</v>
      </c>
      <c r="AF119" s="69">
        <f>'HESAPLAMA SAYFASI'!AF385</f>
        <v>0</v>
      </c>
      <c r="AG119" s="69">
        <f>'HESAPLAMA SAYFASI'!AG385</f>
        <v>0</v>
      </c>
      <c r="AH119" s="69">
        <f>'HESAPLAMA SAYFASI'!AH385</f>
        <v>0</v>
      </c>
      <c r="AI119" s="69">
        <f>'HESAPLAMA SAYFASI'!AI385</f>
        <v>0</v>
      </c>
      <c r="AJ119" s="69">
        <f>'HESAPLAMA SAYFASI'!AJ385</f>
        <v>0</v>
      </c>
      <c r="AK119" s="69">
        <f>'HESAPLAMA SAYFASI'!AK385</f>
        <v>0</v>
      </c>
      <c r="AL119" s="69">
        <f>'HESAPLAMA SAYFASI'!AL385</f>
        <v>0</v>
      </c>
      <c r="AM119" s="70"/>
    </row>
    <row r="120" spans="1:39" x14ac:dyDescent="0.25">
      <c r="A120" s="250"/>
      <c r="B120" s="274"/>
      <c r="C120" s="274"/>
      <c r="D120" s="73" t="s">
        <v>17</v>
      </c>
      <c r="E120" s="265">
        <f>'HESAPLAMA SAYFASI'!E401</f>
        <v>0</v>
      </c>
      <c r="F120" s="265"/>
      <c r="G120" s="265"/>
      <c r="H120" s="265"/>
      <c r="I120" s="265">
        <f>'HESAPLAMA SAYFASI'!I401</f>
        <v>0</v>
      </c>
      <c r="J120" s="265"/>
      <c r="K120" s="265"/>
      <c r="L120" s="265"/>
      <c r="M120" s="265"/>
      <c r="N120" s="265"/>
      <c r="O120" s="265">
        <f>'HESAPLAMA SAYFASI'!O401</f>
        <v>0</v>
      </c>
      <c r="P120" s="265"/>
      <c r="Q120" s="265"/>
      <c r="R120" s="265"/>
      <c r="S120" s="265"/>
      <c r="T120" s="265"/>
      <c r="U120" s="265">
        <f>'HESAPLAMA SAYFASI'!U401</f>
        <v>0</v>
      </c>
      <c r="V120" s="265"/>
      <c r="W120" s="265"/>
      <c r="X120" s="265"/>
      <c r="Y120" s="265"/>
      <c r="Z120" s="265"/>
      <c r="AA120" s="265">
        <f>'HESAPLAMA SAYFASI'!AA401</f>
        <v>0</v>
      </c>
      <c r="AB120" s="265"/>
      <c r="AC120" s="265"/>
      <c r="AD120" s="265"/>
      <c r="AE120" s="265"/>
      <c r="AF120" s="265"/>
      <c r="AG120" s="267">
        <f>'HESAPLAMA SAYFASI'!AG401</f>
        <v>0</v>
      </c>
      <c r="AH120" s="268"/>
      <c r="AI120" s="268"/>
      <c r="AJ120" s="268"/>
      <c r="AK120" s="268"/>
      <c r="AL120" s="269"/>
      <c r="AM120" s="103">
        <f>SUM(E120:AL120)</f>
        <v>0</v>
      </c>
    </row>
    <row r="121" spans="1:39" x14ac:dyDescent="0.25">
      <c r="A121" s="250"/>
      <c r="B121" s="274"/>
      <c r="C121" s="274"/>
      <c r="D121" s="74" t="str">
        <f>Ayarlar!$A$4</f>
        <v>Gelir Vergisi Oranı (0,15)</v>
      </c>
      <c r="E121" s="265">
        <f>'HESAPLAMA SAYFASI'!E402</f>
        <v>0</v>
      </c>
      <c r="F121" s="265"/>
      <c r="G121" s="265"/>
      <c r="H121" s="265"/>
      <c r="I121" s="265">
        <f>'HESAPLAMA SAYFASI'!I402</f>
        <v>0</v>
      </c>
      <c r="J121" s="265"/>
      <c r="K121" s="265"/>
      <c r="L121" s="265"/>
      <c r="M121" s="265"/>
      <c r="N121" s="265"/>
      <c r="O121" s="265">
        <f>'HESAPLAMA SAYFASI'!O402</f>
        <v>0</v>
      </c>
      <c r="P121" s="265"/>
      <c r="Q121" s="265"/>
      <c r="R121" s="265"/>
      <c r="S121" s="265"/>
      <c r="T121" s="265"/>
      <c r="U121" s="265">
        <f>'HESAPLAMA SAYFASI'!U402</f>
        <v>0</v>
      </c>
      <c r="V121" s="265"/>
      <c r="W121" s="265"/>
      <c r="X121" s="265"/>
      <c r="Y121" s="265"/>
      <c r="Z121" s="265"/>
      <c r="AA121" s="265">
        <f>'HESAPLAMA SAYFASI'!AA402</f>
        <v>0</v>
      </c>
      <c r="AB121" s="265"/>
      <c r="AC121" s="265"/>
      <c r="AD121" s="265"/>
      <c r="AE121" s="265"/>
      <c r="AF121" s="265"/>
      <c r="AG121" s="267">
        <f>'HESAPLAMA SAYFASI'!AG402</f>
        <v>0</v>
      </c>
      <c r="AH121" s="268"/>
      <c r="AI121" s="268"/>
      <c r="AJ121" s="268"/>
      <c r="AK121" s="268"/>
      <c r="AL121" s="269"/>
      <c r="AM121" s="103">
        <f t="shared" ref="AM121:AM125" si="15">SUM(E121:AL121)</f>
        <v>0</v>
      </c>
    </row>
    <row r="122" spans="1:39" x14ac:dyDescent="0.25">
      <c r="A122" s="250"/>
      <c r="B122" s="274"/>
      <c r="C122" s="274"/>
      <c r="D122" s="73" t="s">
        <v>18</v>
      </c>
      <c r="E122" s="265">
        <f>'HESAPLAMA SAYFASI'!E403</f>
        <v>0</v>
      </c>
      <c r="F122" s="265"/>
      <c r="G122" s="265"/>
      <c r="H122" s="265"/>
      <c r="I122" s="265">
        <f>'HESAPLAMA SAYFASI'!I403</f>
        <v>0</v>
      </c>
      <c r="J122" s="265"/>
      <c r="K122" s="265"/>
      <c r="L122" s="265"/>
      <c r="M122" s="265"/>
      <c r="N122" s="265"/>
      <c r="O122" s="265">
        <f>'HESAPLAMA SAYFASI'!O403</f>
        <v>0</v>
      </c>
      <c r="P122" s="265"/>
      <c r="Q122" s="265"/>
      <c r="R122" s="265"/>
      <c r="S122" s="265"/>
      <c r="T122" s="265"/>
      <c r="U122" s="265">
        <f>'HESAPLAMA SAYFASI'!U403</f>
        <v>0</v>
      </c>
      <c r="V122" s="265"/>
      <c r="W122" s="265"/>
      <c r="X122" s="265"/>
      <c r="Y122" s="265"/>
      <c r="Z122" s="265"/>
      <c r="AA122" s="265">
        <f>'HESAPLAMA SAYFASI'!AA403</f>
        <v>0</v>
      </c>
      <c r="AB122" s="265"/>
      <c r="AC122" s="265"/>
      <c r="AD122" s="265"/>
      <c r="AE122" s="265"/>
      <c r="AF122" s="265"/>
      <c r="AG122" s="267">
        <f>'HESAPLAMA SAYFASI'!AG403</f>
        <v>0</v>
      </c>
      <c r="AH122" s="268"/>
      <c r="AI122" s="268"/>
      <c r="AJ122" s="268"/>
      <c r="AK122" s="268"/>
      <c r="AL122" s="269"/>
      <c r="AM122" s="103">
        <f t="shared" si="15"/>
        <v>0</v>
      </c>
    </row>
    <row r="123" spans="1:39" x14ac:dyDescent="0.25">
      <c r="A123" s="250"/>
      <c r="B123" s="274"/>
      <c r="C123" s="274"/>
      <c r="D123" s="73" t="s">
        <v>19</v>
      </c>
      <c r="E123" s="265">
        <f>'HESAPLAMA SAYFASI'!E405</f>
        <v>0</v>
      </c>
      <c r="F123" s="265"/>
      <c r="G123" s="265"/>
      <c r="H123" s="265"/>
      <c r="I123" s="265">
        <f>'HESAPLAMA SAYFASI'!I405</f>
        <v>0</v>
      </c>
      <c r="J123" s="265"/>
      <c r="K123" s="265"/>
      <c r="L123" s="265"/>
      <c r="M123" s="265"/>
      <c r="N123" s="265"/>
      <c r="O123" s="265">
        <f>'HESAPLAMA SAYFASI'!O405</f>
        <v>0</v>
      </c>
      <c r="P123" s="265"/>
      <c r="Q123" s="265"/>
      <c r="R123" s="265"/>
      <c r="S123" s="265"/>
      <c r="T123" s="265"/>
      <c r="U123" s="265">
        <f>'HESAPLAMA SAYFASI'!U405</f>
        <v>0</v>
      </c>
      <c r="V123" s="265"/>
      <c r="W123" s="265"/>
      <c r="X123" s="265"/>
      <c r="Y123" s="265"/>
      <c r="Z123" s="265"/>
      <c r="AA123" s="265">
        <f>'HESAPLAMA SAYFASI'!AA405</f>
        <v>0</v>
      </c>
      <c r="AB123" s="265"/>
      <c r="AC123" s="265"/>
      <c r="AD123" s="265"/>
      <c r="AE123" s="265"/>
      <c r="AF123" s="265"/>
      <c r="AG123" s="267">
        <f>'HESAPLAMA SAYFASI'!AG405</f>
        <v>0</v>
      </c>
      <c r="AH123" s="268"/>
      <c r="AI123" s="268"/>
      <c r="AJ123" s="268"/>
      <c r="AK123" s="268"/>
      <c r="AL123" s="269"/>
      <c r="AM123" s="103">
        <f t="shared" si="15"/>
        <v>0</v>
      </c>
    </row>
    <row r="124" spans="1:39" x14ac:dyDescent="0.25">
      <c r="A124" s="250"/>
      <c r="B124" s="274"/>
      <c r="C124" s="274"/>
      <c r="D124" s="73" t="s">
        <v>21</v>
      </c>
      <c r="E124" s="267">
        <f ca="1">'HESAPLAMA SAYFASI'!E406</f>
        <v>0</v>
      </c>
      <c r="F124" s="268"/>
      <c r="G124" s="268"/>
      <c r="H124" s="269"/>
      <c r="I124" s="267">
        <f ca="1">'HESAPLAMA SAYFASI'!I406</f>
        <v>0</v>
      </c>
      <c r="J124" s="268"/>
      <c r="K124" s="268"/>
      <c r="L124" s="268"/>
      <c r="M124" s="268"/>
      <c r="N124" s="269"/>
      <c r="O124" s="267">
        <f ca="1">'HESAPLAMA SAYFASI'!O406</f>
        <v>0</v>
      </c>
      <c r="P124" s="268"/>
      <c r="Q124" s="268"/>
      <c r="R124" s="268"/>
      <c r="S124" s="268"/>
      <c r="T124" s="269"/>
      <c r="U124" s="267">
        <f ca="1">'HESAPLAMA SAYFASI'!U406</f>
        <v>0</v>
      </c>
      <c r="V124" s="268"/>
      <c r="W124" s="268"/>
      <c r="X124" s="268"/>
      <c r="Y124" s="268"/>
      <c r="Z124" s="269"/>
      <c r="AA124" s="267">
        <f ca="1">'HESAPLAMA SAYFASI'!AA406</f>
        <v>0</v>
      </c>
      <c r="AB124" s="268"/>
      <c r="AC124" s="268"/>
      <c r="AD124" s="268"/>
      <c r="AE124" s="268"/>
      <c r="AF124" s="269"/>
      <c r="AG124" s="267">
        <f ca="1">'HESAPLAMA SAYFASI'!AG406</f>
        <v>0</v>
      </c>
      <c r="AH124" s="268"/>
      <c r="AI124" s="268"/>
      <c r="AJ124" s="268"/>
      <c r="AK124" s="268"/>
      <c r="AL124" s="269"/>
      <c r="AM124" s="103">
        <f t="shared" ca="1" si="15"/>
        <v>0</v>
      </c>
    </row>
    <row r="125" spans="1:39" ht="15.75" thickBot="1" x14ac:dyDescent="0.3">
      <c r="A125" s="251"/>
      <c r="B125" s="275"/>
      <c r="C125" s="275"/>
      <c r="D125" s="75" t="s">
        <v>16</v>
      </c>
      <c r="E125" s="266">
        <f ca="1">'HESAPLAMA SAYFASI'!E408</f>
        <v>0</v>
      </c>
      <c r="F125" s="266"/>
      <c r="G125" s="266"/>
      <c r="H125" s="266"/>
      <c r="I125" s="266">
        <f ca="1">'HESAPLAMA SAYFASI'!I408</f>
        <v>0</v>
      </c>
      <c r="J125" s="266"/>
      <c r="K125" s="266"/>
      <c r="L125" s="266"/>
      <c r="M125" s="266"/>
      <c r="N125" s="266"/>
      <c r="O125" s="266">
        <f ca="1">'HESAPLAMA SAYFASI'!O408</f>
        <v>0</v>
      </c>
      <c r="P125" s="266"/>
      <c r="Q125" s="266"/>
      <c r="R125" s="266"/>
      <c r="S125" s="266"/>
      <c r="T125" s="266"/>
      <c r="U125" s="266">
        <f ca="1">'HESAPLAMA SAYFASI'!U408</f>
        <v>0</v>
      </c>
      <c r="V125" s="266"/>
      <c r="W125" s="266"/>
      <c r="X125" s="266"/>
      <c r="Y125" s="266"/>
      <c r="Z125" s="266"/>
      <c r="AA125" s="266">
        <f ca="1">'HESAPLAMA SAYFASI'!AA408</f>
        <v>0</v>
      </c>
      <c r="AB125" s="266"/>
      <c r="AC125" s="266"/>
      <c r="AD125" s="266"/>
      <c r="AE125" s="266"/>
      <c r="AF125" s="266"/>
      <c r="AG125" s="270">
        <f ca="1">'HESAPLAMA SAYFASI'!AG408</f>
        <v>0</v>
      </c>
      <c r="AH125" s="271"/>
      <c r="AI125" s="271"/>
      <c r="AJ125" s="271"/>
      <c r="AK125" s="271"/>
      <c r="AL125" s="272"/>
      <c r="AM125" s="103">
        <f t="shared" ca="1" si="15"/>
        <v>0</v>
      </c>
    </row>
    <row r="126" spans="1:39" x14ac:dyDescent="0.25">
      <c r="A126" s="252">
        <f>'HESAPLAMA SAYFASI'!A409</f>
        <v>17</v>
      </c>
      <c r="B126" s="273">
        <f>'HESAPLAMA SAYFASI'!B409</f>
        <v>0</v>
      </c>
      <c r="C126" s="273">
        <f>'HESAPLAMA SAYFASI'!C409</f>
        <v>0</v>
      </c>
      <c r="D126" s="68" t="s">
        <v>20</v>
      </c>
      <c r="E126" s="69">
        <f>'HESAPLAMA SAYFASI'!E410</f>
        <v>0</v>
      </c>
      <c r="F126" s="69">
        <f>'HESAPLAMA SAYFASI'!F410</f>
        <v>0</v>
      </c>
      <c r="G126" s="69">
        <f>'HESAPLAMA SAYFASI'!G410</f>
        <v>0</v>
      </c>
      <c r="H126" s="69">
        <f>'HESAPLAMA SAYFASI'!H410</f>
        <v>0</v>
      </c>
      <c r="I126" s="69">
        <f>'HESAPLAMA SAYFASI'!I410</f>
        <v>0</v>
      </c>
      <c r="J126" s="69">
        <f>'HESAPLAMA SAYFASI'!J410</f>
        <v>0</v>
      </c>
      <c r="K126" s="69">
        <f>'HESAPLAMA SAYFASI'!K410</f>
        <v>0</v>
      </c>
      <c r="L126" s="69">
        <f>'HESAPLAMA SAYFASI'!L410</f>
        <v>0</v>
      </c>
      <c r="M126" s="69">
        <f>'HESAPLAMA SAYFASI'!M410</f>
        <v>0</v>
      </c>
      <c r="N126" s="69">
        <f>'HESAPLAMA SAYFASI'!N410</f>
        <v>0</v>
      </c>
      <c r="O126" s="69">
        <f>'HESAPLAMA SAYFASI'!O410</f>
        <v>0</v>
      </c>
      <c r="P126" s="69">
        <f>'HESAPLAMA SAYFASI'!P410</f>
        <v>0</v>
      </c>
      <c r="Q126" s="69">
        <f>'HESAPLAMA SAYFASI'!Q410</f>
        <v>0</v>
      </c>
      <c r="R126" s="69">
        <f>'HESAPLAMA SAYFASI'!R410</f>
        <v>0</v>
      </c>
      <c r="S126" s="69">
        <f>'HESAPLAMA SAYFASI'!S410</f>
        <v>0</v>
      </c>
      <c r="T126" s="69">
        <f>'HESAPLAMA SAYFASI'!T410</f>
        <v>0</v>
      </c>
      <c r="U126" s="69">
        <f>'HESAPLAMA SAYFASI'!U410</f>
        <v>0</v>
      </c>
      <c r="V126" s="69">
        <f>'HESAPLAMA SAYFASI'!V410</f>
        <v>0</v>
      </c>
      <c r="W126" s="69">
        <f>'HESAPLAMA SAYFASI'!W410</f>
        <v>0</v>
      </c>
      <c r="X126" s="69">
        <f>'HESAPLAMA SAYFASI'!X410</f>
        <v>0</v>
      </c>
      <c r="Y126" s="69">
        <f>'HESAPLAMA SAYFASI'!Y410</f>
        <v>0</v>
      </c>
      <c r="Z126" s="69">
        <f>'HESAPLAMA SAYFASI'!Z410</f>
        <v>0</v>
      </c>
      <c r="AA126" s="69">
        <f>'HESAPLAMA SAYFASI'!AA410</f>
        <v>0</v>
      </c>
      <c r="AB126" s="69">
        <f>'HESAPLAMA SAYFASI'!AB410</f>
        <v>0</v>
      </c>
      <c r="AC126" s="69">
        <f>'HESAPLAMA SAYFASI'!AC410</f>
        <v>0</v>
      </c>
      <c r="AD126" s="69">
        <f>'HESAPLAMA SAYFASI'!AD410</f>
        <v>0</v>
      </c>
      <c r="AE126" s="69">
        <f>'HESAPLAMA SAYFASI'!AE410</f>
        <v>0</v>
      </c>
      <c r="AF126" s="69">
        <f>'HESAPLAMA SAYFASI'!AF410</f>
        <v>0</v>
      </c>
      <c r="AG126" s="69">
        <f>'HESAPLAMA SAYFASI'!AG410</f>
        <v>0</v>
      </c>
      <c r="AH126" s="69">
        <f>'HESAPLAMA SAYFASI'!AH410</f>
        <v>0</v>
      </c>
      <c r="AI126" s="69">
        <f>'HESAPLAMA SAYFASI'!AI410</f>
        <v>0</v>
      </c>
      <c r="AJ126" s="69">
        <f>'HESAPLAMA SAYFASI'!AJ410</f>
        <v>0</v>
      </c>
      <c r="AK126" s="69">
        <f>'HESAPLAMA SAYFASI'!AK410</f>
        <v>0</v>
      </c>
      <c r="AL126" s="69">
        <f>'HESAPLAMA SAYFASI'!AL410</f>
        <v>0</v>
      </c>
      <c r="AM126" s="70"/>
    </row>
    <row r="127" spans="1:39" x14ac:dyDescent="0.25">
      <c r="A127" s="250"/>
      <c r="B127" s="274"/>
      <c r="C127" s="274"/>
      <c r="D127" s="73" t="s">
        <v>17</v>
      </c>
      <c r="E127" s="265">
        <f>'HESAPLAMA SAYFASI'!E426</f>
        <v>0</v>
      </c>
      <c r="F127" s="265"/>
      <c r="G127" s="265"/>
      <c r="H127" s="265"/>
      <c r="I127" s="265">
        <f>'HESAPLAMA SAYFASI'!I426</f>
        <v>0</v>
      </c>
      <c r="J127" s="265"/>
      <c r="K127" s="265"/>
      <c r="L127" s="265"/>
      <c r="M127" s="265"/>
      <c r="N127" s="265"/>
      <c r="O127" s="265">
        <f>'HESAPLAMA SAYFASI'!O426</f>
        <v>0</v>
      </c>
      <c r="P127" s="265"/>
      <c r="Q127" s="265"/>
      <c r="R127" s="265"/>
      <c r="S127" s="265"/>
      <c r="T127" s="265"/>
      <c r="U127" s="265">
        <f>'HESAPLAMA SAYFASI'!U426</f>
        <v>0</v>
      </c>
      <c r="V127" s="265"/>
      <c r="W127" s="265"/>
      <c r="X127" s="265"/>
      <c r="Y127" s="265"/>
      <c r="Z127" s="265"/>
      <c r="AA127" s="265">
        <f>'HESAPLAMA SAYFASI'!AA426</f>
        <v>0</v>
      </c>
      <c r="AB127" s="265"/>
      <c r="AC127" s="265"/>
      <c r="AD127" s="265"/>
      <c r="AE127" s="265"/>
      <c r="AF127" s="265"/>
      <c r="AG127" s="267">
        <f>'HESAPLAMA SAYFASI'!AG426</f>
        <v>0</v>
      </c>
      <c r="AH127" s="268"/>
      <c r="AI127" s="268"/>
      <c r="AJ127" s="268"/>
      <c r="AK127" s="268"/>
      <c r="AL127" s="269"/>
      <c r="AM127" s="103">
        <f>SUM(E127:AL127)</f>
        <v>0</v>
      </c>
    </row>
    <row r="128" spans="1:39" x14ac:dyDescent="0.25">
      <c r="A128" s="250"/>
      <c r="B128" s="274"/>
      <c r="C128" s="274"/>
      <c r="D128" s="74" t="str">
        <f>Ayarlar!$A$4</f>
        <v>Gelir Vergisi Oranı (0,15)</v>
      </c>
      <c r="E128" s="265">
        <f>'HESAPLAMA SAYFASI'!E427</f>
        <v>0</v>
      </c>
      <c r="F128" s="265"/>
      <c r="G128" s="265"/>
      <c r="H128" s="265"/>
      <c r="I128" s="265">
        <f>'HESAPLAMA SAYFASI'!I427</f>
        <v>0</v>
      </c>
      <c r="J128" s="265"/>
      <c r="K128" s="265"/>
      <c r="L128" s="265"/>
      <c r="M128" s="265"/>
      <c r="N128" s="265"/>
      <c r="O128" s="265">
        <f>'HESAPLAMA SAYFASI'!O427</f>
        <v>0</v>
      </c>
      <c r="P128" s="265"/>
      <c r="Q128" s="265"/>
      <c r="R128" s="265"/>
      <c r="S128" s="265"/>
      <c r="T128" s="265"/>
      <c r="U128" s="265">
        <f>'HESAPLAMA SAYFASI'!U427</f>
        <v>0</v>
      </c>
      <c r="V128" s="265"/>
      <c r="W128" s="265"/>
      <c r="X128" s="265"/>
      <c r="Y128" s="265"/>
      <c r="Z128" s="265"/>
      <c r="AA128" s="265">
        <f>'HESAPLAMA SAYFASI'!AA427</f>
        <v>0</v>
      </c>
      <c r="AB128" s="265"/>
      <c r="AC128" s="265"/>
      <c r="AD128" s="265"/>
      <c r="AE128" s="265"/>
      <c r="AF128" s="265"/>
      <c r="AG128" s="267">
        <f>'HESAPLAMA SAYFASI'!AG427</f>
        <v>0</v>
      </c>
      <c r="AH128" s="268"/>
      <c r="AI128" s="268"/>
      <c r="AJ128" s="268"/>
      <c r="AK128" s="268"/>
      <c r="AL128" s="269"/>
      <c r="AM128" s="103">
        <f t="shared" ref="AM128:AM132" si="16">SUM(E128:AL128)</f>
        <v>0</v>
      </c>
    </row>
    <row r="129" spans="1:39" x14ac:dyDescent="0.25">
      <c r="A129" s="250"/>
      <c r="B129" s="274"/>
      <c r="C129" s="274"/>
      <c r="D129" s="73" t="s">
        <v>18</v>
      </c>
      <c r="E129" s="265">
        <f>'HESAPLAMA SAYFASI'!E428</f>
        <v>0</v>
      </c>
      <c r="F129" s="265"/>
      <c r="G129" s="265"/>
      <c r="H129" s="265"/>
      <c r="I129" s="265">
        <f>'HESAPLAMA SAYFASI'!I428</f>
        <v>0</v>
      </c>
      <c r="J129" s="265"/>
      <c r="K129" s="265"/>
      <c r="L129" s="265"/>
      <c r="M129" s="265"/>
      <c r="N129" s="265"/>
      <c r="O129" s="265">
        <f>'HESAPLAMA SAYFASI'!O428</f>
        <v>0</v>
      </c>
      <c r="P129" s="265"/>
      <c r="Q129" s="265"/>
      <c r="R129" s="265"/>
      <c r="S129" s="265"/>
      <c r="T129" s="265"/>
      <c r="U129" s="265">
        <f>'HESAPLAMA SAYFASI'!U428</f>
        <v>0</v>
      </c>
      <c r="V129" s="265"/>
      <c r="W129" s="265"/>
      <c r="X129" s="265"/>
      <c r="Y129" s="265"/>
      <c r="Z129" s="265"/>
      <c r="AA129" s="265">
        <f>'HESAPLAMA SAYFASI'!AA428</f>
        <v>0</v>
      </c>
      <c r="AB129" s="265"/>
      <c r="AC129" s="265"/>
      <c r="AD129" s="265"/>
      <c r="AE129" s="265"/>
      <c r="AF129" s="265"/>
      <c r="AG129" s="267">
        <f>'HESAPLAMA SAYFASI'!AG428</f>
        <v>0</v>
      </c>
      <c r="AH129" s="268"/>
      <c r="AI129" s="268"/>
      <c r="AJ129" s="268"/>
      <c r="AK129" s="268"/>
      <c r="AL129" s="269"/>
      <c r="AM129" s="103">
        <f t="shared" si="16"/>
        <v>0</v>
      </c>
    </row>
    <row r="130" spans="1:39" x14ac:dyDescent="0.25">
      <c r="A130" s="250"/>
      <c r="B130" s="274"/>
      <c r="C130" s="274"/>
      <c r="D130" s="73" t="s">
        <v>19</v>
      </c>
      <c r="E130" s="265">
        <f>'HESAPLAMA SAYFASI'!E430</f>
        <v>0</v>
      </c>
      <c r="F130" s="265"/>
      <c r="G130" s="265"/>
      <c r="H130" s="265"/>
      <c r="I130" s="265">
        <f>'HESAPLAMA SAYFASI'!I430</f>
        <v>0</v>
      </c>
      <c r="J130" s="265"/>
      <c r="K130" s="265"/>
      <c r="L130" s="265"/>
      <c r="M130" s="265"/>
      <c r="N130" s="265"/>
      <c r="O130" s="265">
        <f>'HESAPLAMA SAYFASI'!O430</f>
        <v>0</v>
      </c>
      <c r="P130" s="265"/>
      <c r="Q130" s="265"/>
      <c r="R130" s="265"/>
      <c r="S130" s="265"/>
      <c r="T130" s="265"/>
      <c r="U130" s="265">
        <f>'HESAPLAMA SAYFASI'!U430</f>
        <v>0</v>
      </c>
      <c r="V130" s="265"/>
      <c r="W130" s="265"/>
      <c r="X130" s="265"/>
      <c r="Y130" s="265"/>
      <c r="Z130" s="265"/>
      <c r="AA130" s="265">
        <f>'HESAPLAMA SAYFASI'!AA430</f>
        <v>0</v>
      </c>
      <c r="AB130" s="265"/>
      <c r="AC130" s="265"/>
      <c r="AD130" s="265"/>
      <c r="AE130" s="265"/>
      <c r="AF130" s="265"/>
      <c r="AG130" s="267">
        <f>'HESAPLAMA SAYFASI'!AG430</f>
        <v>0</v>
      </c>
      <c r="AH130" s="268"/>
      <c r="AI130" s="268"/>
      <c r="AJ130" s="268"/>
      <c r="AK130" s="268"/>
      <c r="AL130" s="269"/>
      <c r="AM130" s="103">
        <f t="shared" si="16"/>
        <v>0</v>
      </c>
    </row>
    <row r="131" spans="1:39" x14ac:dyDescent="0.25">
      <c r="A131" s="250"/>
      <c r="B131" s="274"/>
      <c r="C131" s="274"/>
      <c r="D131" s="73" t="s">
        <v>21</v>
      </c>
      <c r="E131" s="265">
        <f ca="1">'HESAPLAMA SAYFASI'!E431</f>
        <v>0</v>
      </c>
      <c r="F131" s="265"/>
      <c r="G131" s="265"/>
      <c r="H131" s="265"/>
      <c r="I131" s="265">
        <f ca="1">'HESAPLAMA SAYFASI'!I431</f>
        <v>0</v>
      </c>
      <c r="J131" s="265"/>
      <c r="K131" s="265"/>
      <c r="L131" s="265"/>
      <c r="M131" s="265"/>
      <c r="N131" s="265"/>
      <c r="O131" s="265">
        <f ca="1">'HESAPLAMA SAYFASI'!O431</f>
        <v>0</v>
      </c>
      <c r="P131" s="265"/>
      <c r="Q131" s="265"/>
      <c r="R131" s="265"/>
      <c r="S131" s="265"/>
      <c r="T131" s="265"/>
      <c r="U131" s="265">
        <f ca="1">'HESAPLAMA SAYFASI'!U431</f>
        <v>0</v>
      </c>
      <c r="V131" s="265"/>
      <c r="W131" s="265"/>
      <c r="X131" s="265"/>
      <c r="Y131" s="265"/>
      <c r="Z131" s="265"/>
      <c r="AA131" s="265">
        <f ca="1">'HESAPLAMA SAYFASI'!AA431</f>
        <v>0</v>
      </c>
      <c r="AB131" s="265"/>
      <c r="AC131" s="265"/>
      <c r="AD131" s="265"/>
      <c r="AE131" s="265"/>
      <c r="AF131" s="265"/>
      <c r="AG131" s="267">
        <f ca="1">'HESAPLAMA SAYFASI'!AG431</f>
        <v>0</v>
      </c>
      <c r="AH131" s="268"/>
      <c r="AI131" s="268"/>
      <c r="AJ131" s="268"/>
      <c r="AK131" s="268"/>
      <c r="AL131" s="269"/>
      <c r="AM131" s="103">
        <f t="shared" ca="1" si="16"/>
        <v>0</v>
      </c>
    </row>
    <row r="132" spans="1:39" ht="15.75" thickBot="1" x14ac:dyDescent="0.3">
      <c r="A132" s="251"/>
      <c r="B132" s="275"/>
      <c r="C132" s="275"/>
      <c r="D132" s="75" t="s">
        <v>16</v>
      </c>
      <c r="E132" s="266">
        <f ca="1">'HESAPLAMA SAYFASI'!E433</f>
        <v>0</v>
      </c>
      <c r="F132" s="266"/>
      <c r="G132" s="266"/>
      <c r="H132" s="266"/>
      <c r="I132" s="266">
        <f ca="1">'HESAPLAMA SAYFASI'!I433</f>
        <v>0</v>
      </c>
      <c r="J132" s="266"/>
      <c r="K132" s="266"/>
      <c r="L132" s="266"/>
      <c r="M132" s="266"/>
      <c r="N132" s="266"/>
      <c r="O132" s="266">
        <f ca="1">'HESAPLAMA SAYFASI'!O433</f>
        <v>0</v>
      </c>
      <c r="P132" s="266"/>
      <c r="Q132" s="266"/>
      <c r="R132" s="266"/>
      <c r="S132" s="266"/>
      <c r="T132" s="266"/>
      <c r="U132" s="266">
        <f ca="1">'HESAPLAMA SAYFASI'!U433</f>
        <v>0</v>
      </c>
      <c r="V132" s="266"/>
      <c r="W132" s="266"/>
      <c r="X132" s="266"/>
      <c r="Y132" s="266"/>
      <c r="Z132" s="266"/>
      <c r="AA132" s="266">
        <f ca="1">'HESAPLAMA SAYFASI'!AA433</f>
        <v>0</v>
      </c>
      <c r="AB132" s="266"/>
      <c r="AC132" s="266"/>
      <c r="AD132" s="266"/>
      <c r="AE132" s="266"/>
      <c r="AF132" s="266"/>
      <c r="AG132" s="270">
        <f ca="1">'HESAPLAMA SAYFASI'!AG433</f>
        <v>0</v>
      </c>
      <c r="AH132" s="271"/>
      <c r="AI132" s="271"/>
      <c r="AJ132" s="271"/>
      <c r="AK132" s="271"/>
      <c r="AL132" s="272"/>
      <c r="AM132" s="103">
        <f t="shared" ca="1" si="16"/>
        <v>0</v>
      </c>
    </row>
    <row r="133" spans="1:39" x14ac:dyDescent="0.25">
      <c r="A133" s="252">
        <f>'HESAPLAMA SAYFASI'!A434</f>
        <v>18</v>
      </c>
      <c r="B133" s="273">
        <f>'HESAPLAMA SAYFASI'!B434</f>
        <v>0</v>
      </c>
      <c r="C133" s="273">
        <f>'HESAPLAMA SAYFASI'!C434</f>
        <v>0</v>
      </c>
      <c r="D133" s="68" t="s">
        <v>20</v>
      </c>
      <c r="E133" s="69">
        <f>'HESAPLAMA SAYFASI'!E435</f>
        <v>0</v>
      </c>
      <c r="F133" s="69">
        <f>'HESAPLAMA SAYFASI'!F435</f>
        <v>0</v>
      </c>
      <c r="G133" s="69">
        <f>'HESAPLAMA SAYFASI'!G435</f>
        <v>0</v>
      </c>
      <c r="H133" s="69">
        <f>'HESAPLAMA SAYFASI'!H435</f>
        <v>0</v>
      </c>
      <c r="I133" s="69">
        <f>'HESAPLAMA SAYFASI'!I435</f>
        <v>0</v>
      </c>
      <c r="J133" s="69">
        <f>'HESAPLAMA SAYFASI'!J435</f>
        <v>0</v>
      </c>
      <c r="K133" s="69">
        <f>'HESAPLAMA SAYFASI'!K435</f>
        <v>0</v>
      </c>
      <c r="L133" s="69">
        <f>'HESAPLAMA SAYFASI'!L435</f>
        <v>0</v>
      </c>
      <c r="M133" s="69">
        <f>'HESAPLAMA SAYFASI'!M435</f>
        <v>0</v>
      </c>
      <c r="N133" s="69">
        <f>'HESAPLAMA SAYFASI'!N435</f>
        <v>0</v>
      </c>
      <c r="O133" s="69">
        <f>'HESAPLAMA SAYFASI'!O435</f>
        <v>0</v>
      </c>
      <c r="P133" s="69">
        <f>'HESAPLAMA SAYFASI'!P435</f>
        <v>0</v>
      </c>
      <c r="Q133" s="69">
        <f>'HESAPLAMA SAYFASI'!Q435</f>
        <v>0</v>
      </c>
      <c r="R133" s="69">
        <f>'HESAPLAMA SAYFASI'!R435</f>
        <v>0</v>
      </c>
      <c r="S133" s="69">
        <f>'HESAPLAMA SAYFASI'!S435</f>
        <v>0</v>
      </c>
      <c r="T133" s="69">
        <f>'HESAPLAMA SAYFASI'!T435</f>
        <v>0</v>
      </c>
      <c r="U133" s="69">
        <f>'HESAPLAMA SAYFASI'!U435</f>
        <v>0</v>
      </c>
      <c r="V133" s="69">
        <f>'HESAPLAMA SAYFASI'!V435</f>
        <v>0</v>
      </c>
      <c r="W133" s="69">
        <f>'HESAPLAMA SAYFASI'!W435</f>
        <v>0</v>
      </c>
      <c r="X133" s="69">
        <f>'HESAPLAMA SAYFASI'!X435</f>
        <v>0</v>
      </c>
      <c r="Y133" s="69">
        <f>'HESAPLAMA SAYFASI'!Y435</f>
        <v>0</v>
      </c>
      <c r="Z133" s="69">
        <f>'HESAPLAMA SAYFASI'!Z435</f>
        <v>0</v>
      </c>
      <c r="AA133" s="69">
        <f>'HESAPLAMA SAYFASI'!AA435</f>
        <v>0</v>
      </c>
      <c r="AB133" s="69">
        <f>'HESAPLAMA SAYFASI'!AB435</f>
        <v>0</v>
      </c>
      <c r="AC133" s="69">
        <f>'HESAPLAMA SAYFASI'!AC435</f>
        <v>0</v>
      </c>
      <c r="AD133" s="69">
        <f>'HESAPLAMA SAYFASI'!AD435</f>
        <v>0</v>
      </c>
      <c r="AE133" s="69">
        <f>'HESAPLAMA SAYFASI'!AE435</f>
        <v>0</v>
      </c>
      <c r="AF133" s="69">
        <f>'HESAPLAMA SAYFASI'!AF435</f>
        <v>0</v>
      </c>
      <c r="AG133" s="69">
        <f>'HESAPLAMA SAYFASI'!AG435</f>
        <v>0</v>
      </c>
      <c r="AH133" s="69">
        <f>'HESAPLAMA SAYFASI'!AH435</f>
        <v>0</v>
      </c>
      <c r="AI133" s="69">
        <f>'HESAPLAMA SAYFASI'!AI435</f>
        <v>0</v>
      </c>
      <c r="AJ133" s="69">
        <f>'HESAPLAMA SAYFASI'!AJ435</f>
        <v>0</v>
      </c>
      <c r="AK133" s="69">
        <f>'HESAPLAMA SAYFASI'!AK435</f>
        <v>0</v>
      </c>
      <c r="AL133" s="69">
        <f>'HESAPLAMA SAYFASI'!AL435</f>
        <v>0</v>
      </c>
      <c r="AM133" s="70"/>
    </row>
    <row r="134" spans="1:39" x14ac:dyDescent="0.25">
      <c r="A134" s="250"/>
      <c r="B134" s="274"/>
      <c r="C134" s="274"/>
      <c r="D134" s="73" t="s">
        <v>17</v>
      </c>
      <c r="E134" s="265">
        <f>'HESAPLAMA SAYFASI'!E451</f>
        <v>0</v>
      </c>
      <c r="F134" s="265"/>
      <c r="G134" s="265"/>
      <c r="H134" s="265"/>
      <c r="I134" s="265">
        <f>'HESAPLAMA SAYFASI'!I451</f>
        <v>0</v>
      </c>
      <c r="J134" s="265"/>
      <c r="K134" s="265"/>
      <c r="L134" s="265"/>
      <c r="M134" s="265"/>
      <c r="N134" s="265"/>
      <c r="O134" s="265">
        <f>'HESAPLAMA SAYFASI'!O451</f>
        <v>0</v>
      </c>
      <c r="P134" s="265"/>
      <c r="Q134" s="265"/>
      <c r="R134" s="265"/>
      <c r="S134" s="265"/>
      <c r="T134" s="265"/>
      <c r="U134" s="265">
        <f>'HESAPLAMA SAYFASI'!U451</f>
        <v>0</v>
      </c>
      <c r="V134" s="265"/>
      <c r="W134" s="265"/>
      <c r="X134" s="265"/>
      <c r="Y134" s="265"/>
      <c r="Z134" s="265"/>
      <c r="AA134" s="265">
        <f>'HESAPLAMA SAYFASI'!AA451</f>
        <v>0</v>
      </c>
      <c r="AB134" s="265"/>
      <c r="AC134" s="265"/>
      <c r="AD134" s="265"/>
      <c r="AE134" s="265"/>
      <c r="AF134" s="265"/>
      <c r="AG134" s="267">
        <f>'HESAPLAMA SAYFASI'!AG451</f>
        <v>0</v>
      </c>
      <c r="AH134" s="268"/>
      <c r="AI134" s="268"/>
      <c r="AJ134" s="268"/>
      <c r="AK134" s="268"/>
      <c r="AL134" s="269"/>
      <c r="AM134" s="103">
        <f>SUM(E134:AL134)</f>
        <v>0</v>
      </c>
    </row>
    <row r="135" spans="1:39" x14ac:dyDescent="0.25">
      <c r="A135" s="250"/>
      <c r="B135" s="274"/>
      <c r="C135" s="274"/>
      <c r="D135" s="74" t="str">
        <f>Ayarlar!$A$4</f>
        <v>Gelir Vergisi Oranı (0,15)</v>
      </c>
      <c r="E135" s="265">
        <f>'HESAPLAMA SAYFASI'!E452</f>
        <v>0</v>
      </c>
      <c r="F135" s="265"/>
      <c r="G135" s="265"/>
      <c r="H135" s="265"/>
      <c r="I135" s="265">
        <f>'HESAPLAMA SAYFASI'!I452</f>
        <v>0</v>
      </c>
      <c r="J135" s="265"/>
      <c r="K135" s="265"/>
      <c r="L135" s="265"/>
      <c r="M135" s="265"/>
      <c r="N135" s="265"/>
      <c r="O135" s="265">
        <f>'HESAPLAMA SAYFASI'!O452</f>
        <v>0</v>
      </c>
      <c r="P135" s="265"/>
      <c r="Q135" s="265"/>
      <c r="R135" s="265"/>
      <c r="S135" s="265"/>
      <c r="T135" s="265"/>
      <c r="U135" s="265">
        <f>'HESAPLAMA SAYFASI'!U452</f>
        <v>0</v>
      </c>
      <c r="V135" s="265"/>
      <c r="W135" s="265"/>
      <c r="X135" s="265"/>
      <c r="Y135" s="265"/>
      <c r="Z135" s="265"/>
      <c r="AA135" s="265">
        <f>'HESAPLAMA SAYFASI'!AA452</f>
        <v>0</v>
      </c>
      <c r="AB135" s="265"/>
      <c r="AC135" s="265"/>
      <c r="AD135" s="265"/>
      <c r="AE135" s="265"/>
      <c r="AF135" s="265"/>
      <c r="AG135" s="267">
        <f>'HESAPLAMA SAYFASI'!AG452</f>
        <v>0</v>
      </c>
      <c r="AH135" s="268"/>
      <c r="AI135" s="268"/>
      <c r="AJ135" s="268"/>
      <c r="AK135" s="268"/>
      <c r="AL135" s="269"/>
      <c r="AM135" s="103">
        <f t="shared" ref="AM135:AM139" si="17">SUM(E135:AL135)</f>
        <v>0</v>
      </c>
    </row>
    <row r="136" spans="1:39" x14ac:dyDescent="0.25">
      <c r="A136" s="250"/>
      <c r="B136" s="274"/>
      <c r="C136" s="274"/>
      <c r="D136" s="73" t="s">
        <v>18</v>
      </c>
      <c r="E136" s="265">
        <f>'HESAPLAMA SAYFASI'!E453</f>
        <v>0</v>
      </c>
      <c r="F136" s="265"/>
      <c r="G136" s="265"/>
      <c r="H136" s="265"/>
      <c r="I136" s="265">
        <f>'HESAPLAMA SAYFASI'!I453</f>
        <v>0</v>
      </c>
      <c r="J136" s="265"/>
      <c r="K136" s="265"/>
      <c r="L136" s="265"/>
      <c r="M136" s="265"/>
      <c r="N136" s="265"/>
      <c r="O136" s="265">
        <f>'HESAPLAMA SAYFASI'!O453</f>
        <v>0</v>
      </c>
      <c r="P136" s="265"/>
      <c r="Q136" s="265"/>
      <c r="R136" s="265"/>
      <c r="S136" s="265"/>
      <c r="T136" s="265"/>
      <c r="U136" s="265">
        <f>'HESAPLAMA SAYFASI'!U453</f>
        <v>0</v>
      </c>
      <c r="V136" s="265"/>
      <c r="W136" s="265"/>
      <c r="X136" s="265"/>
      <c r="Y136" s="265"/>
      <c r="Z136" s="265"/>
      <c r="AA136" s="265">
        <f>'HESAPLAMA SAYFASI'!AA453</f>
        <v>0</v>
      </c>
      <c r="AB136" s="265"/>
      <c r="AC136" s="265"/>
      <c r="AD136" s="265"/>
      <c r="AE136" s="265"/>
      <c r="AF136" s="265"/>
      <c r="AG136" s="267">
        <f>'HESAPLAMA SAYFASI'!AG453</f>
        <v>0</v>
      </c>
      <c r="AH136" s="268"/>
      <c r="AI136" s="268"/>
      <c r="AJ136" s="268"/>
      <c r="AK136" s="268"/>
      <c r="AL136" s="269"/>
      <c r="AM136" s="103">
        <f t="shared" si="17"/>
        <v>0</v>
      </c>
    </row>
    <row r="137" spans="1:39" x14ac:dyDescent="0.25">
      <c r="A137" s="250"/>
      <c r="B137" s="274"/>
      <c r="C137" s="274"/>
      <c r="D137" s="73" t="s">
        <v>19</v>
      </c>
      <c r="E137" s="265">
        <f>'HESAPLAMA SAYFASI'!E455</f>
        <v>0</v>
      </c>
      <c r="F137" s="265"/>
      <c r="G137" s="265"/>
      <c r="H137" s="265"/>
      <c r="I137" s="265">
        <f>'HESAPLAMA SAYFASI'!I455</f>
        <v>0</v>
      </c>
      <c r="J137" s="265"/>
      <c r="K137" s="265"/>
      <c r="L137" s="265"/>
      <c r="M137" s="265"/>
      <c r="N137" s="265"/>
      <c r="O137" s="265">
        <f>'HESAPLAMA SAYFASI'!O455</f>
        <v>0</v>
      </c>
      <c r="P137" s="265"/>
      <c r="Q137" s="265"/>
      <c r="R137" s="265"/>
      <c r="S137" s="265"/>
      <c r="T137" s="265"/>
      <c r="U137" s="265">
        <f>'HESAPLAMA SAYFASI'!U455</f>
        <v>0</v>
      </c>
      <c r="V137" s="265"/>
      <c r="W137" s="265"/>
      <c r="X137" s="265"/>
      <c r="Y137" s="265"/>
      <c r="Z137" s="265"/>
      <c r="AA137" s="265">
        <f>'HESAPLAMA SAYFASI'!AA455</f>
        <v>0</v>
      </c>
      <c r="AB137" s="265"/>
      <c r="AC137" s="265"/>
      <c r="AD137" s="265"/>
      <c r="AE137" s="265"/>
      <c r="AF137" s="265"/>
      <c r="AG137" s="267">
        <f>'HESAPLAMA SAYFASI'!AG455</f>
        <v>0</v>
      </c>
      <c r="AH137" s="268"/>
      <c r="AI137" s="268"/>
      <c r="AJ137" s="268"/>
      <c r="AK137" s="268"/>
      <c r="AL137" s="269"/>
      <c r="AM137" s="103">
        <f t="shared" si="17"/>
        <v>0</v>
      </c>
    </row>
    <row r="138" spans="1:39" x14ac:dyDescent="0.25">
      <c r="A138" s="250"/>
      <c r="B138" s="274"/>
      <c r="C138" s="274"/>
      <c r="D138" s="73" t="s">
        <v>21</v>
      </c>
      <c r="E138" s="265">
        <f ca="1">'HESAPLAMA SAYFASI'!E456</f>
        <v>0</v>
      </c>
      <c r="F138" s="265"/>
      <c r="G138" s="265"/>
      <c r="H138" s="265"/>
      <c r="I138" s="265">
        <f ca="1">'HESAPLAMA SAYFASI'!I456</f>
        <v>0</v>
      </c>
      <c r="J138" s="265"/>
      <c r="K138" s="265"/>
      <c r="L138" s="265"/>
      <c r="M138" s="265"/>
      <c r="N138" s="265"/>
      <c r="O138" s="265">
        <f ca="1">'HESAPLAMA SAYFASI'!O456</f>
        <v>0</v>
      </c>
      <c r="P138" s="265"/>
      <c r="Q138" s="265"/>
      <c r="R138" s="265"/>
      <c r="S138" s="265"/>
      <c r="T138" s="265"/>
      <c r="U138" s="265">
        <f ca="1">'HESAPLAMA SAYFASI'!U456</f>
        <v>0</v>
      </c>
      <c r="V138" s="265"/>
      <c r="W138" s="265"/>
      <c r="X138" s="265"/>
      <c r="Y138" s="265"/>
      <c r="Z138" s="265"/>
      <c r="AA138" s="265">
        <f ca="1">'HESAPLAMA SAYFASI'!AA456</f>
        <v>0</v>
      </c>
      <c r="AB138" s="265"/>
      <c r="AC138" s="265"/>
      <c r="AD138" s="265"/>
      <c r="AE138" s="265"/>
      <c r="AF138" s="265"/>
      <c r="AG138" s="267">
        <f ca="1">'HESAPLAMA SAYFASI'!AG456</f>
        <v>0</v>
      </c>
      <c r="AH138" s="268"/>
      <c r="AI138" s="268"/>
      <c r="AJ138" s="268"/>
      <c r="AK138" s="268"/>
      <c r="AL138" s="269"/>
      <c r="AM138" s="103">
        <f t="shared" ca="1" si="17"/>
        <v>0</v>
      </c>
    </row>
    <row r="139" spans="1:39" ht="15.75" thickBot="1" x14ac:dyDescent="0.3">
      <c r="A139" s="251"/>
      <c r="B139" s="275"/>
      <c r="C139" s="275"/>
      <c r="D139" s="75" t="s">
        <v>16</v>
      </c>
      <c r="E139" s="266">
        <f ca="1">'HESAPLAMA SAYFASI'!E458</f>
        <v>0</v>
      </c>
      <c r="F139" s="266"/>
      <c r="G139" s="266"/>
      <c r="H139" s="266"/>
      <c r="I139" s="266">
        <f ca="1">'HESAPLAMA SAYFASI'!I458</f>
        <v>0</v>
      </c>
      <c r="J139" s="266"/>
      <c r="K139" s="266"/>
      <c r="L139" s="266"/>
      <c r="M139" s="266"/>
      <c r="N139" s="266"/>
      <c r="O139" s="266">
        <f ca="1">'HESAPLAMA SAYFASI'!O458</f>
        <v>0</v>
      </c>
      <c r="P139" s="266"/>
      <c r="Q139" s="266"/>
      <c r="R139" s="266"/>
      <c r="S139" s="266"/>
      <c r="T139" s="266"/>
      <c r="U139" s="266">
        <f ca="1">'HESAPLAMA SAYFASI'!U458</f>
        <v>0</v>
      </c>
      <c r="V139" s="266"/>
      <c r="W139" s="266"/>
      <c r="X139" s="266"/>
      <c r="Y139" s="266"/>
      <c r="Z139" s="266"/>
      <c r="AA139" s="266">
        <f ca="1">'HESAPLAMA SAYFASI'!AA458</f>
        <v>0</v>
      </c>
      <c r="AB139" s="266"/>
      <c r="AC139" s="266"/>
      <c r="AD139" s="266"/>
      <c r="AE139" s="266"/>
      <c r="AF139" s="266"/>
      <c r="AG139" s="270">
        <f ca="1">'HESAPLAMA SAYFASI'!AG458</f>
        <v>0</v>
      </c>
      <c r="AH139" s="271"/>
      <c r="AI139" s="271"/>
      <c r="AJ139" s="271"/>
      <c r="AK139" s="271"/>
      <c r="AL139" s="272"/>
      <c r="AM139" s="103">
        <f t="shared" ca="1" si="17"/>
        <v>0</v>
      </c>
    </row>
    <row r="140" spans="1:39" x14ac:dyDescent="0.25">
      <c r="A140" s="252">
        <f>'HESAPLAMA SAYFASI'!A459</f>
        <v>19</v>
      </c>
      <c r="B140" s="273">
        <f>'HESAPLAMA SAYFASI'!B459</f>
        <v>0</v>
      </c>
      <c r="C140" s="273">
        <f>'HESAPLAMA SAYFASI'!C459</f>
        <v>0</v>
      </c>
      <c r="D140" s="68" t="s">
        <v>20</v>
      </c>
      <c r="E140" s="69">
        <f>'HESAPLAMA SAYFASI'!E460</f>
        <v>0</v>
      </c>
      <c r="F140" s="69">
        <f>'HESAPLAMA SAYFASI'!F460</f>
        <v>0</v>
      </c>
      <c r="G140" s="69">
        <f>'HESAPLAMA SAYFASI'!G460</f>
        <v>0</v>
      </c>
      <c r="H140" s="69">
        <f>'HESAPLAMA SAYFASI'!H460</f>
        <v>0</v>
      </c>
      <c r="I140" s="69">
        <f>'HESAPLAMA SAYFASI'!I460</f>
        <v>0</v>
      </c>
      <c r="J140" s="69">
        <f>'HESAPLAMA SAYFASI'!J460</f>
        <v>0</v>
      </c>
      <c r="K140" s="69">
        <f>'HESAPLAMA SAYFASI'!K460</f>
        <v>0</v>
      </c>
      <c r="L140" s="69">
        <f>'HESAPLAMA SAYFASI'!L460</f>
        <v>0</v>
      </c>
      <c r="M140" s="69">
        <f>'HESAPLAMA SAYFASI'!M460</f>
        <v>0</v>
      </c>
      <c r="N140" s="69">
        <f>'HESAPLAMA SAYFASI'!N460</f>
        <v>0</v>
      </c>
      <c r="O140" s="69">
        <f>'HESAPLAMA SAYFASI'!O460</f>
        <v>0</v>
      </c>
      <c r="P140" s="69">
        <f>'HESAPLAMA SAYFASI'!P460</f>
        <v>0</v>
      </c>
      <c r="Q140" s="69">
        <f>'HESAPLAMA SAYFASI'!Q460</f>
        <v>0</v>
      </c>
      <c r="R140" s="69">
        <f>'HESAPLAMA SAYFASI'!R460</f>
        <v>0</v>
      </c>
      <c r="S140" s="69">
        <f>'HESAPLAMA SAYFASI'!S460</f>
        <v>0</v>
      </c>
      <c r="T140" s="69">
        <f>'HESAPLAMA SAYFASI'!T460</f>
        <v>0</v>
      </c>
      <c r="U140" s="69">
        <f>'HESAPLAMA SAYFASI'!U460</f>
        <v>0</v>
      </c>
      <c r="V140" s="69">
        <f>'HESAPLAMA SAYFASI'!V460</f>
        <v>0</v>
      </c>
      <c r="W140" s="69">
        <f>'HESAPLAMA SAYFASI'!W460</f>
        <v>0</v>
      </c>
      <c r="X140" s="69">
        <f>'HESAPLAMA SAYFASI'!X460</f>
        <v>0</v>
      </c>
      <c r="Y140" s="69">
        <f>'HESAPLAMA SAYFASI'!Y460</f>
        <v>0</v>
      </c>
      <c r="Z140" s="69">
        <f>'HESAPLAMA SAYFASI'!Z460</f>
        <v>0</v>
      </c>
      <c r="AA140" s="69">
        <f>'HESAPLAMA SAYFASI'!AA460</f>
        <v>0</v>
      </c>
      <c r="AB140" s="69">
        <f>'HESAPLAMA SAYFASI'!AB460</f>
        <v>0</v>
      </c>
      <c r="AC140" s="69">
        <f>'HESAPLAMA SAYFASI'!AC460</f>
        <v>0</v>
      </c>
      <c r="AD140" s="69">
        <f>'HESAPLAMA SAYFASI'!AD460</f>
        <v>0</v>
      </c>
      <c r="AE140" s="69">
        <f>'HESAPLAMA SAYFASI'!AE460</f>
        <v>0</v>
      </c>
      <c r="AF140" s="69">
        <f>'HESAPLAMA SAYFASI'!AF460</f>
        <v>0</v>
      </c>
      <c r="AG140" s="69">
        <f>'HESAPLAMA SAYFASI'!AG460</f>
        <v>0</v>
      </c>
      <c r="AH140" s="69">
        <f>'HESAPLAMA SAYFASI'!AH460</f>
        <v>0</v>
      </c>
      <c r="AI140" s="69">
        <f>'HESAPLAMA SAYFASI'!AI460</f>
        <v>0</v>
      </c>
      <c r="AJ140" s="69">
        <f>'HESAPLAMA SAYFASI'!AJ460</f>
        <v>0</v>
      </c>
      <c r="AK140" s="69">
        <f>'HESAPLAMA SAYFASI'!AK460</f>
        <v>0</v>
      </c>
      <c r="AL140" s="69">
        <f>'HESAPLAMA SAYFASI'!AL460</f>
        <v>0</v>
      </c>
      <c r="AM140" s="70"/>
    </row>
    <row r="141" spans="1:39" x14ac:dyDescent="0.25">
      <c r="A141" s="250"/>
      <c r="B141" s="274"/>
      <c r="C141" s="274"/>
      <c r="D141" s="73" t="s">
        <v>17</v>
      </c>
      <c r="E141" s="265">
        <f>'HESAPLAMA SAYFASI'!E476</f>
        <v>0</v>
      </c>
      <c r="F141" s="265"/>
      <c r="G141" s="265"/>
      <c r="H141" s="265"/>
      <c r="I141" s="265">
        <f>'HESAPLAMA SAYFASI'!I476</f>
        <v>0</v>
      </c>
      <c r="J141" s="265"/>
      <c r="K141" s="265"/>
      <c r="L141" s="265"/>
      <c r="M141" s="265"/>
      <c r="N141" s="265"/>
      <c r="O141" s="265">
        <f>'HESAPLAMA SAYFASI'!O476</f>
        <v>0</v>
      </c>
      <c r="P141" s="265"/>
      <c r="Q141" s="265"/>
      <c r="R141" s="265"/>
      <c r="S141" s="265"/>
      <c r="T141" s="265"/>
      <c r="U141" s="265">
        <f>'HESAPLAMA SAYFASI'!U476</f>
        <v>0</v>
      </c>
      <c r="V141" s="265"/>
      <c r="W141" s="265"/>
      <c r="X141" s="265"/>
      <c r="Y141" s="265"/>
      <c r="Z141" s="265"/>
      <c r="AA141" s="265">
        <f>'HESAPLAMA SAYFASI'!AA476</f>
        <v>0</v>
      </c>
      <c r="AB141" s="265"/>
      <c r="AC141" s="265"/>
      <c r="AD141" s="265"/>
      <c r="AE141" s="265"/>
      <c r="AF141" s="265"/>
      <c r="AG141" s="267">
        <f>'HESAPLAMA SAYFASI'!AG476</f>
        <v>0</v>
      </c>
      <c r="AH141" s="268"/>
      <c r="AI141" s="268"/>
      <c r="AJ141" s="268"/>
      <c r="AK141" s="268"/>
      <c r="AL141" s="269"/>
      <c r="AM141" s="103">
        <f>SUM(E141:AL141)</f>
        <v>0</v>
      </c>
    </row>
    <row r="142" spans="1:39" x14ac:dyDescent="0.25">
      <c r="A142" s="250"/>
      <c r="B142" s="274"/>
      <c r="C142" s="274"/>
      <c r="D142" s="74" t="str">
        <f>Ayarlar!$A$4</f>
        <v>Gelir Vergisi Oranı (0,15)</v>
      </c>
      <c r="E142" s="265">
        <f>'HESAPLAMA SAYFASI'!E477</f>
        <v>0</v>
      </c>
      <c r="F142" s="265"/>
      <c r="G142" s="265"/>
      <c r="H142" s="265"/>
      <c r="I142" s="265">
        <f>'HESAPLAMA SAYFASI'!I477</f>
        <v>0</v>
      </c>
      <c r="J142" s="265"/>
      <c r="K142" s="265"/>
      <c r="L142" s="265"/>
      <c r="M142" s="265"/>
      <c r="N142" s="265"/>
      <c r="O142" s="265">
        <f>'HESAPLAMA SAYFASI'!O477</f>
        <v>0</v>
      </c>
      <c r="P142" s="265"/>
      <c r="Q142" s="265"/>
      <c r="R142" s="265"/>
      <c r="S142" s="265"/>
      <c r="T142" s="265"/>
      <c r="U142" s="265">
        <f>'HESAPLAMA SAYFASI'!U477</f>
        <v>0</v>
      </c>
      <c r="V142" s="265"/>
      <c r="W142" s="265"/>
      <c r="X142" s="265"/>
      <c r="Y142" s="265"/>
      <c r="Z142" s="265"/>
      <c r="AA142" s="265">
        <f>'HESAPLAMA SAYFASI'!AA477</f>
        <v>0</v>
      </c>
      <c r="AB142" s="265"/>
      <c r="AC142" s="265"/>
      <c r="AD142" s="265"/>
      <c r="AE142" s="265"/>
      <c r="AF142" s="265"/>
      <c r="AG142" s="267">
        <f>'HESAPLAMA SAYFASI'!AG477</f>
        <v>0</v>
      </c>
      <c r="AH142" s="268"/>
      <c r="AI142" s="268"/>
      <c r="AJ142" s="268"/>
      <c r="AK142" s="268"/>
      <c r="AL142" s="269"/>
      <c r="AM142" s="103">
        <f t="shared" ref="AM142:AM146" si="18">SUM(E142:AL142)</f>
        <v>0</v>
      </c>
    </row>
    <row r="143" spans="1:39" x14ac:dyDescent="0.25">
      <c r="A143" s="250"/>
      <c r="B143" s="274"/>
      <c r="C143" s="274"/>
      <c r="D143" s="73" t="s">
        <v>18</v>
      </c>
      <c r="E143" s="265">
        <f>'HESAPLAMA SAYFASI'!E478</f>
        <v>0</v>
      </c>
      <c r="F143" s="265"/>
      <c r="G143" s="265"/>
      <c r="H143" s="265"/>
      <c r="I143" s="265">
        <f>'HESAPLAMA SAYFASI'!I478</f>
        <v>0</v>
      </c>
      <c r="J143" s="265"/>
      <c r="K143" s="265"/>
      <c r="L143" s="265"/>
      <c r="M143" s="265"/>
      <c r="N143" s="265"/>
      <c r="O143" s="265">
        <f>'HESAPLAMA SAYFASI'!O478</f>
        <v>0</v>
      </c>
      <c r="P143" s="265"/>
      <c r="Q143" s="265"/>
      <c r="R143" s="265"/>
      <c r="S143" s="265"/>
      <c r="T143" s="265"/>
      <c r="U143" s="265">
        <f>'HESAPLAMA SAYFASI'!U478</f>
        <v>0</v>
      </c>
      <c r="V143" s="265"/>
      <c r="W143" s="265"/>
      <c r="X143" s="265"/>
      <c r="Y143" s="265"/>
      <c r="Z143" s="265"/>
      <c r="AA143" s="265">
        <f>'HESAPLAMA SAYFASI'!AA478</f>
        <v>0</v>
      </c>
      <c r="AB143" s="265"/>
      <c r="AC143" s="265"/>
      <c r="AD143" s="265"/>
      <c r="AE143" s="265"/>
      <c r="AF143" s="265"/>
      <c r="AG143" s="267">
        <f>'HESAPLAMA SAYFASI'!AG478</f>
        <v>0</v>
      </c>
      <c r="AH143" s="268"/>
      <c r="AI143" s="268"/>
      <c r="AJ143" s="268"/>
      <c r="AK143" s="268"/>
      <c r="AL143" s="269"/>
      <c r="AM143" s="103">
        <f t="shared" si="18"/>
        <v>0</v>
      </c>
    </row>
    <row r="144" spans="1:39" x14ac:dyDescent="0.25">
      <c r="A144" s="250"/>
      <c r="B144" s="274"/>
      <c r="C144" s="274"/>
      <c r="D144" s="73" t="s">
        <v>19</v>
      </c>
      <c r="E144" s="265">
        <f>'HESAPLAMA SAYFASI'!E480</f>
        <v>0</v>
      </c>
      <c r="F144" s="265"/>
      <c r="G144" s="265"/>
      <c r="H144" s="265"/>
      <c r="I144" s="265">
        <f>'HESAPLAMA SAYFASI'!I480</f>
        <v>0</v>
      </c>
      <c r="J144" s="265"/>
      <c r="K144" s="265"/>
      <c r="L144" s="265"/>
      <c r="M144" s="265"/>
      <c r="N144" s="265"/>
      <c r="O144" s="265">
        <f>'HESAPLAMA SAYFASI'!O480</f>
        <v>0</v>
      </c>
      <c r="P144" s="265"/>
      <c r="Q144" s="265"/>
      <c r="R144" s="265"/>
      <c r="S144" s="265"/>
      <c r="T144" s="265"/>
      <c r="U144" s="265">
        <f>'HESAPLAMA SAYFASI'!U480</f>
        <v>0</v>
      </c>
      <c r="V144" s="265"/>
      <c r="W144" s="265"/>
      <c r="X144" s="265"/>
      <c r="Y144" s="265"/>
      <c r="Z144" s="265"/>
      <c r="AA144" s="265">
        <f>'HESAPLAMA SAYFASI'!AA480</f>
        <v>0</v>
      </c>
      <c r="AB144" s="265"/>
      <c r="AC144" s="265"/>
      <c r="AD144" s="265"/>
      <c r="AE144" s="265"/>
      <c r="AF144" s="265"/>
      <c r="AG144" s="267">
        <f>'HESAPLAMA SAYFASI'!AG480</f>
        <v>0</v>
      </c>
      <c r="AH144" s="268"/>
      <c r="AI144" s="268"/>
      <c r="AJ144" s="268"/>
      <c r="AK144" s="268"/>
      <c r="AL144" s="269"/>
      <c r="AM144" s="103">
        <f t="shared" si="18"/>
        <v>0</v>
      </c>
    </row>
    <row r="145" spans="1:39" x14ac:dyDescent="0.25">
      <c r="A145" s="250"/>
      <c r="B145" s="274"/>
      <c r="C145" s="274"/>
      <c r="D145" s="73" t="s">
        <v>21</v>
      </c>
      <c r="E145" s="265">
        <f ca="1">'HESAPLAMA SAYFASI'!E481</f>
        <v>0</v>
      </c>
      <c r="F145" s="265"/>
      <c r="G145" s="265"/>
      <c r="H145" s="265"/>
      <c r="I145" s="265">
        <f ca="1">'HESAPLAMA SAYFASI'!I481</f>
        <v>0</v>
      </c>
      <c r="J145" s="265"/>
      <c r="K145" s="265"/>
      <c r="L145" s="265"/>
      <c r="M145" s="265"/>
      <c r="N145" s="265"/>
      <c r="O145" s="265">
        <f ca="1">'HESAPLAMA SAYFASI'!O481</f>
        <v>0</v>
      </c>
      <c r="P145" s="265"/>
      <c r="Q145" s="265"/>
      <c r="R145" s="265"/>
      <c r="S145" s="265"/>
      <c r="T145" s="265"/>
      <c r="U145" s="265">
        <f ca="1">'HESAPLAMA SAYFASI'!U481</f>
        <v>0</v>
      </c>
      <c r="V145" s="265"/>
      <c r="W145" s="265"/>
      <c r="X145" s="265"/>
      <c r="Y145" s="265"/>
      <c r="Z145" s="265"/>
      <c r="AA145" s="265">
        <f ca="1">'HESAPLAMA SAYFASI'!AA481</f>
        <v>0</v>
      </c>
      <c r="AB145" s="265"/>
      <c r="AC145" s="265"/>
      <c r="AD145" s="265"/>
      <c r="AE145" s="265"/>
      <c r="AF145" s="265"/>
      <c r="AG145" s="267">
        <f ca="1">'HESAPLAMA SAYFASI'!AG481</f>
        <v>0</v>
      </c>
      <c r="AH145" s="268"/>
      <c r="AI145" s="268"/>
      <c r="AJ145" s="268"/>
      <c r="AK145" s="268"/>
      <c r="AL145" s="269"/>
      <c r="AM145" s="103">
        <f t="shared" ca="1" si="18"/>
        <v>0</v>
      </c>
    </row>
    <row r="146" spans="1:39" ht="15.75" thickBot="1" x14ac:dyDescent="0.3">
      <c r="A146" s="251"/>
      <c r="B146" s="275"/>
      <c r="C146" s="275"/>
      <c r="D146" s="75" t="s">
        <v>16</v>
      </c>
      <c r="E146" s="266">
        <f ca="1">'HESAPLAMA SAYFASI'!E483</f>
        <v>0</v>
      </c>
      <c r="F146" s="266"/>
      <c r="G146" s="266"/>
      <c r="H146" s="266"/>
      <c r="I146" s="266">
        <f ca="1">'HESAPLAMA SAYFASI'!I483</f>
        <v>0</v>
      </c>
      <c r="J146" s="266"/>
      <c r="K146" s="266"/>
      <c r="L146" s="266"/>
      <c r="M146" s="266"/>
      <c r="N146" s="266"/>
      <c r="O146" s="266">
        <f ca="1">'HESAPLAMA SAYFASI'!O483</f>
        <v>0</v>
      </c>
      <c r="P146" s="266"/>
      <c r="Q146" s="266"/>
      <c r="R146" s="266"/>
      <c r="S146" s="266"/>
      <c r="T146" s="266"/>
      <c r="U146" s="266">
        <f ca="1">'HESAPLAMA SAYFASI'!U483</f>
        <v>0</v>
      </c>
      <c r="V146" s="266"/>
      <c r="W146" s="266"/>
      <c r="X146" s="266"/>
      <c r="Y146" s="266"/>
      <c r="Z146" s="266"/>
      <c r="AA146" s="266">
        <f ca="1">'HESAPLAMA SAYFASI'!AA483</f>
        <v>0</v>
      </c>
      <c r="AB146" s="266"/>
      <c r="AC146" s="266"/>
      <c r="AD146" s="266"/>
      <c r="AE146" s="266"/>
      <c r="AF146" s="266"/>
      <c r="AG146" s="270">
        <f ca="1">'HESAPLAMA SAYFASI'!AG483</f>
        <v>0</v>
      </c>
      <c r="AH146" s="271"/>
      <c r="AI146" s="271"/>
      <c r="AJ146" s="271"/>
      <c r="AK146" s="271"/>
      <c r="AL146" s="272"/>
      <c r="AM146" s="103">
        <f t="shared" ca="1" si="18"/>
        <v>0</v>
      </c>
    </row>
    <row r="147" spans="1:39" x14ac:dyDescent="0.25">
      <c r="A147" s="252">
        <f>'HESAPLAMA SAYFASI'!A484</f>
        <v>20</v>
      </c>
      <c r="B147" s="273">
        <f>'HESAPLAMA SAYFASI'!B484</f>
        <v>0</v>
      </c>
      <c r="C147" s="273">
        <f>'HESAPLAMA SAYFASI'!C484</f>
        <v>0</v>
      </c>
      <c r="D147" s="68" t="s">
        <v>20</v>
      </c>
      <c r="E147" s="69">
        <f>'HESAPLAMA SAYFASI'!E485</f>
        <v>0</v>
      </c>
      <c r="F147" s="69">
        <f>'HESAPLAMA SAYFASI'!F485</f>
        <v>0</v>
      </c>
      <c r="G147" s="69">
        <f>'HESAPLAMA SAYFASI'!G485</f>
        <v>0</v>
      </c>
      <c r="H147" s="69">
        <f>'HESAPLAMA SAYFASI'!H485</f>
        <v>0</v>
      </c>
      <c r="I147" s="69">
        <f>'HESAPLAMA SAYFASI'!I485</f>
        <v>0</v>
      </c>
      <c r="J147" s="69">
        <f>'HESAPLAMA SAYFASI'!J485</f>
        <v>0</v>
      </c>
      <c r="K147" s="69">
        <f>'HESAPLAMA SAYFASI'!K485</f>
        <v>0</v>
      </c>
      <c r="L147" s="69">
        <f>'HESAPLAMA SAYFASI'!L485</f>
        <v>0</v>
      </c>
      <c r="M147" s="69">
        <f>'HESAPLAMA SAYFASI'!M485</f>
        <v>0</v>
      </c>
      <c r="N147" s="69">
        <f>'HESAPLAMA SAYFASI'!N485</f>
        <v>0</v>
      </c>
      <c r="O147" s="69">
        <f>'HESAPLAMA SAYFASI'!O485</f>
        <v>0</v>
      </c>
      <c r="P147" s="69">
        <f>'HESAPLAMA SAYFASI'!P485</f>
        <v>0</v>
      </c>
      <c r="Q147" s="69">
        <f>'HESAPLAMA SAYFASI'!Q485</f>
        <v>0</v>
      </c>
      <c r="R147" s="69">
        <f>'HESAPLAMA SAYFASI'!R485</f>
        <v>0</v>
      </c>
      <c r="S147" s="69">
        <f>'HESAPLAMA SAYFASI'!S485</f>
        <v>0</v>
      </c>
      <c r="T147" s="69">
        <f>'HESAPLAMA SAYFASI'!T485</f>
        <v>0</v>
      </c>
      <c r="U147" s="69">
        <f>'HESAPLAMA SAYFASI'!U485</f>
        <v>0</v>
      </c>
      <c r="V147" s="69">
        <f>'HESAPLAMA SAYFASI'!V485</f>
        <v>0</v>
      </c>
      <c r="W147" s="69">
        <f>'HESAPLAMA SAYFASI'!W485</f>
        <v>0</v>
      </c>
      <c r="X147" s="69">
        <f>'HESAPLAMA SAYFASI'!X485</f>
        <v>0</v>
      </c>
      <c r="Y147" s="69">
        <f>'HESAPLAMA SAYFASI'!Y485</f>
        <v>0</v>
      </c>
      <c r="Z147" s="69">
        <f>'HESAPLAMA SAYFASI'!Z485</f>
        <v>0</v>
      </c>
      <c r="AA147" s="69">
        <f>'HESAPLAMA SAYFASI'!AA485</f>
        <v>0</v>
      </c>
      <c r="AB147" s="69">
        <f>'HESAPLAMA SAYFASI'!AB485</f>
        <v>0</v>
      </c>
      <c r="AC147" s="69">
        <f>'HESAPLAMA SAYFASI'!AC485</f>
        <v>0</v>
      </c>
      <c r="AD147" s="69">
        <f>'HESAPLAMA SAYFASI'!AD485</f>
        <v>0</v>
      </c>
      <c r="AE147" s="69">
        <f>'HESAPLAMA SAYFASI'!AE485</f>
        <v>0</v>
      </c>
      <c r="AF147" s="69">
        <f>'HESAPLAMA SAYFASI'!AF485</f>
        <v>0</v>
      </c>
      <c r="AG147" s="69">
        <f>'HESAPLAMA SAYFASI'!AG485</f>
        <v>0</v>
      </c>
      <c r="AH147" s="69">
        <f>'HESAPLAMA SAYFASI'!AH485</f>
        <v>0</v>
      </c>
      <c r="AI147" s="69">
        <f>'HESAPLAMA SAYFASI'!AI485</f>
        <v>0</v>
      </c>
      <c r="AJ147" s="69">
        <f>'HESAPLAMA SAYFASI'!AJ485</f>
        <v>0</v>
      </c>
      <c r="AK147" s="69">
        <f>'HESAPLAMA SAYFASI'!AK485</f>
        <v>0</v>
      </c>
      <c r="AL147" s="69">
        <f>'HESAPLAMA SAYFASI'!AL485</f>
        <v>0</v>
      </c>
      <c r="AM147" s="70"/>
    </row>
    <row r="148" spans="1:39" x14ac:dyDescent="0.25">
      <c r="A148" s="250"/>
      <c r="B148" s="274"/>
      <c r="C148" s="274"/>
      <c r="D148" s="73" t="s">
        <v>17</v>
      </c>
      <c r="E148" s="265">
        <f>'HESAPLAMA SAYFASI'!E501</f>
        <v>0</v>
      </c>
      <c r="F148" s="265"/>
      <c r="G148" s="265"/>
      <c r="H148" s="265"/>
      <c r="I148" s="265">
        <f>'HESAPLAMA SAYFASI'!I501</f>
        <v>0</v>
      </c>
      <c r="J148" s="265"/>
      <c r="K148" s="265"/>
      <c r="L148" s="265"/>
      <c r="M148" s="265"/>
      <c r="N148" s="265"/>
      <c r="O148" s="265">
        <f>'HESAPLAMA SAYFASI'!O501</f>
        <v>0</v>
      </c>
      <c r="P148" s="265"/>
      <c r="Q148" s="265"/>
      <c r="R148" s="265"/>
      <c r="S148" s="265"/>
      <c r="T148" s="265"/>
      <c r="U148" s="265">
        <f>'HESAPLAMA SAYFASI'!U501</f>
        <v>0</v>
      </c>
      <c r="V148" s="265"/>
      <c r="W148" s="265"/>
      <c r="X148" s="265"/>
      <c r="Y148" s="265"/>
      <c r="Z148" s="265"/>
      <c r="AA148" s="265">
        <f>'HESAPLAMA SAYFASI'!AA501</f>
        <v>0</v>
      </c>
      <c r="AB148" s="265"/>
      <c r="AC148" s="265"/>
      <c r="AD148" s="265"/>
      <c r="AE148" s="265"/>
      <c r="AF148" s="265"/>
      <c r="AG148" s="267">
        <f>'HESAPLAMA SAYFASI'!AG501</f>
        <v>0</v>
      </c>
      <c r="AH148" s="268"/>
      <c r="AI148" s="268"/>
      <c r="AJ148" s="268"/>
      <c r="AK148" s="268"/>
      <c r="AL148" s="269"/>
      <c r="AM148" s="103">
        <f>SUM(E148:AL148)</f>
        <v>0</v>
      </c>
    </row>
    <row r="149" spans="1:39" x14ac:dyDescent="0.25">
      <c r="A149" s="250"/>
      <c r="B149" s="274"/>
      <c r="C149" s="274"/>
      <c r="D149" s="74" t="str">
        <f>Ayarlar!$A$4</f>
        <v>Gelir Vergisi Oranı (0,15)</v>
      </c>
      <c r="E149" s="265">
        <f>'HESAPLAMA SAYFASI'!E502</f>
        <v>0</v>
      </c>
      <c r="F149" s="265"/>
      <c r="G149" s="265"/>
      <c r="H149" s="265"/>
      <c r="I149" s="265">
        <f>'HESAPLAMA SAYFASI'!I502</f>
        <v>0</v>
      </c>
      <c r="J149" s="265"/>
      <c r="K149" s="265"/>
      <c r="L149" s="265"/>
      <c r="M149" s="265"/>
      <c r="N149" s="265"/>
      <c r="O149" s="265">
        <f>'HESAPLAMA SAYFASI'!O502</f>
        <v>0</v>
      </c>
      <c r="P149" s="265"/>
      <c r="Q149" s="265"/>
      <c r="R149" s="265"/>
      <c r="S149" s="265"/>
      <c r="T149" s="265"/>
      <c r="U149" s="265">
        <f>'HESAPLAMA SAYFASI'!U502</f>
        <v>0</v>
      </c>
      <c r="V149" s="265"/>
      <c r="W149" s="265"/>
      <c r="X149" s="265"/>
      <c r="Y149" s="265"/>
      <c r="Z149" s="265"/>
      <c r="AA149" s="265">
        <f>'HESAPLAMA SAYFASI'!AA502</f>
        <v>0</v>
      </c>
      <c r="AB149" s="265"/>
      <c r="AC149" s="265"/>
      <c r="AD149" s="265"/>
      <c r="AE149" s="265"/>
      <c r="AF149" s="265"/>
      <c r="AG149" s="267">
        <f>'HESAPLAMA SAYFASI'!AG502</f>
        <v>0</v>
      </c>
      <c r="AH149" s="268"/>
      <c r="AI149" s="268"/>
      <c r="AJ149" s="268"/>
      <c r="AK149" s="268"/>
      <c r="AL149" s="269"/>
      <c r="AM149" s="103">
        <f t="shared" ref="AM149:AM153" si="19">SUM(E149:AL149)</f>
        <v>0</v>
      </c>
    </row>
    <row r="150" spans="1:39" x14ac:dyDescent="0.25">
      <c r="A150" s="250"/>
      <c r="B150" s="274"/>
      <c r="C150" s="274"/>
      <c r="D150" s="73" t="s">
        <v>18</v>
      </c>
      <c r="E150" s="265">
        <f>'HESAPLAMA SAYFASI'!E503</f>
        <v>0</v>
      </c>
      <c r="F150" s="265"/>
      <c r="G150" s="265"/>
      <c r="H150" s="265"/>
      <c r="I150" s="265">
        <f>'HESAPLAMA SAYFASI'!I503</f>
        <v>0</v>
      </c>
      <c r="J150" s="265"/>
      <c r="K150" s="265"/>
      <c r="L150" s="265"/>
      <c r="M150" s="265"/>
      <c r="N150" s="265"/>
      <c r="O150" s="265">
        <f>'HESAPLAMA SAYFASI'!O503</f>
        <v>0</v>
      </c>
      <c r="P150" s="265"/>
      <c r="Q150" s="265"/>
      <c r="R150" s="265"/>
      <c r="S150" s="265"/>
      <c r="T150" s="265"/>
      <c r="U150" s="265">
        <f>'HESAPLAMA SAYFASI'!U503</f>
        <v>0</v>
      </c>
      <c r="V150" s="265"/>
      <c r="W150" s="265"/>
      <c r="X150" s="265"/>
      <c r="Y150" s="265"/>
      <c r="Z150" s="265"/>
      <c r="AA150" s="265">
        <f>'HESAPLAMA SAYFASI'!AA503</f>
        <v>0</v>
      </c>
      <c r="AB150" s="265"/>
      <c r="AC150" s="265"/>
      <c r="AD150" s="265"/>
      <c r="AE150" s="265"/>
      <c r="AF150" s="265"/>
      <c r="AG150" s="267">
        <f>'HESAPLAMA SAYFASI'!AG503</f>
        <v>0</v>
      </c>
      <c r="AH150" s="268"/>
      <c r="AI150" s="268"/>
      <c r="AJ150" s="268"/>
      <c r="AK150" s="268"/>
      <c r="AL150" s="269"/>
      <c r="AM150" s="103">
        <f t="shared" si="19"/>
        <v>0</v>
      </c>
    </row>
    <row r="151" spans="1:39" x14ac:dyDescent="0.25">
      <c r="A151" s="250"/>
      <c r="B151" s="274"/>
      <c r="C151" s="274"/>
      <c r="D151" s="73" t="s">
        <v>19</v>
      </c>
      <c r="E151" s="265">
        <f>'HESAPLAMA SAYFASI'!E505</f>
        <v>0</v>
      </c>
      <c r="F151" s="265"/>
      <c r="G151" s="265"/>
      <c r="H151" s="265"/>
      <c r="I151" s="265">
        <f>'HESAPLAMA SAYFASI'!I505</f>
        <v>0</v>
      </c>
      <c r="J151" s="265"/>
      <c r="K151" s="265"/>
      <c r="L151" s="265"/>
      <c r="M151" s="265"/>
      <c r="N151" s="265"/>
      <c r="O151" s="265">
        <f>'HESAPLAMA SAYFASI'!O505</f>
        <v>0</v>
      </c>
      <c r="P151" s="265"/>
      <c r="Q151" s="265"/>
      <c r="R151" s="265"/>
      <c r="S151" s="265"/>
      <c r="T151" s="265"/>
      <c r="U151" s="265">
        <f>'HESAPLAMA SAYFASI'!U505</f>
        <v>0</v>
      </c>
      <c r="V151" s="265"/>
      <c r="W151" s="265"/>
      <c r="X151" s="265"/>
      <c r="Y151" s="265"/>
      <c r="Z151" s="265"/>
      <c r="AA151" s="265">
        <f>'HESAPLAMA SAYFASI'!AA505</f>
        <v>0</v>
      </c>
      <c r="AB151" s="265"/>
      <c r="AC151" s="265"/>
      <c r="AD151" s="265"/>
      <c r="AE151" s="265"/>
      <c r="AF151" s="265"/>
      <c r="AG151" s="267">
        <f>'HESAPLAMA SAYFASI'!AG505</f>
        <v>0</v>
      </c>
      <c r="AH151" s="268"/>
      <c r="AI151" s="268"/>
      <c r="AJ151" s="268"/>
      <c r="AK151" s="268"/>
      <c r="AL151" s="269"/>
      <c r="AM151" s="103">
        <f t="shared" si="19"/>
        <v>0</v>
      </c>
    </row>
    <row r="152" spans="1:39" x14ac:dyDescent="0.25">
      <c r="A152" s="250"/>
      <c r="B152" s="274"/>
      <c r="C152" s="274"/>
      <c r="D152" s="73" t="s">
        <v>21</v>
      </c>
      <c r="E152" s="265">
        <f ca="1">'HESAPLAMA SAYFASI'!E506</f>
        <v>0</v>
      </c>
      <c r="F152" s="265"/>
      <c r="G152" s="265"/>
      <c r="H152" s="265"/>
      <c r="I152" s="265">
        <f ca="1">'HESAPLAMA SAYFASI'!I506</f>
        <v>0</v>
      </c>
      <c r="J152" s="265"/>
      <c r="K152" s="265"/>
      <c r="L152" s="265"/>
      <c r="M152" s="265"/>
      <c r="N152" s="265"/>
      <c r="O152" s="265">
        <f ca="1">'HESAPLAMA SAYFASI'!O506</f>
        <v>0</v>
      </c>
      <c r="P152" s="265"/>
      <c r="Q152" s="265"/>
      <c r="R152" s="265"/>
      <c r="S152" s="265"/>
      <c r="T152" s="265"/>
      <c r="U152" s="265">
        <f ca="1">'HESAPLAMA SAYFASI'!U506</f>
        <v>0</v>
      </c>
      <c r="V152" s="265"/>
      <c r="W152" s="265"/>
      <c r="X152" s="265"/>
      <c r="Y152" s="265"/>
      <c r="Z152" s="265"/>
      <c r="AA152" s="265">
        <f ca="1">'HESAPLAMA SAYFASI'!AA506</f>
        <v>0</v>
      </c>
      <c r="AB152" s="265"/>
      <c r="AC152" s="265"/>
      <c r="AD152" s="265"/>
      <c r="AE152" s="265"/>
      <c r="AF152" s="265"/>
      <c r="AG152" s="267">
        <f ca="1">'HESAPLAMA SAYFASI'!AG506</f>
        <v>0</v>
      </c>
      <c r="AH152" s="268"/>
      <c r="AI152" s="268"/>
      <c r="AJ152" s="268"/>
      <c r="AK152" s="268"/>
      <c r="AL152" s="269"/>
      <c r="AM152" s="103">
        <f t="shared" ca="1" si="19"/>
        <v>0</v>
      </c>
    </row>
    <row r="153" spans="1:39" x14ac:dyDescent="0.25">
      <c r="A153" s="251"/>
      <c r="B153" s="275"/>
      <c r="C153" s="275"/>
      <c r="D153" s="75" t="s">
        <v>16</v>
      </c>
      <c r="E153" s="266">
        <f ca="1">'HESAPLAMA SAYFASI'!E508</f>
        <v>0</v>
      </c>
      <c r="F153" s="266"/>
      <c r="G153" s="266"/>
      <c r="H153" s="266"/>
      <c r="I153" s="266">
        <f ca="1">'HESAPLAMA SAYFASI'!I508</f>
        <v>0</v>
      </c>
      <c r="J153" s="266"/>
      <c r="K153" s="266"/>
      <c r="L153" s="266"/>
      <c r="M153" s="266"/>
      <c r="N153" s="266"/>
      <c r="O153" s="266">
        <f ca="1">'HESAPLAMA SAYFASI'!O508</f>
        <v>0</v>
      </c>
      <c r="P153" s="266"/>
      <c r="Q153" s="266"/>
      <c r="R153" s="266"/>
      <c r="S153" s="266"/>
      <c r="T153" s="266"/>
      <c r="U153" s="266">
        <f ca="1">'HESAPLAMA SAYFASI'!U508</f>
        <v>0</v>
      </c>
      <c r="V153" s="266"/>
      <c r="W153" s="266"/>
      <c r="X153" s="266"/>
      <c r="Y153" s="266"/>
      <c r="Z153" s="266"/>
      <c r="AA153" s="266">
        <f ca="1">'HESAPLAMA SAYFASI'!AA508</f>
        <v>0</v>
      </c>
      <c r="AB153" s="266"/>
      <c r="AC153" s="266"/>
      <c r="AD153" s="266"/>
      <c r="AE153" s="266"/>
      <c r="AF153" s="266"/>
      <c r="AG153" s="270">
        <f ca="1">'HESAPLAMA SAYFASI'!AG508</f>
        <v>0</v>
      </c>
      <c r="AH153" s="271"/>
      <c r="AI153" s="271"/>
      <c r="AJ153" s="271"/>
      <c r="AK153" s="271"/>
      <c r="AL153" s="272"/>
      <c r="AM153" s="103">
        <f t="shared" ca="1" si="19"/>
        <v>0</v>
      </c>
    </row>
    <row r="154" spans="1:39" x14ac:dyDescent="0.25">
      <c r="A154" s="252">
        <f>'HESAPLAMA SAYFASI'!A509</f>
        <v>21</v>
      </c>
      <c r="B154" s="273">
        <f>'HESAPLAMA SAYFASI'!B509</f>
        <v>0</v>
      </c>
      <c r="C154" s="273">
        <f>'HESAPLAMA SAYFASI'!C509</f>
        <v>0</v>
      </c>
      <c r="D154" s="68" t="s">
        <v>20</v>
      </c>
      <c r="E154" s="69">
        <f>'HESAPLAMA SAYFASI'!E510</f>
        <v>0</v>
      </c>
      <c r="F154" s="69">
        <f>'HESAPLAMA SAYFASI'!F510</f>
        <v>0</v>
      </c>
      <c r="G154" s="69">
        <f>'HESAPLAMA SAYFASI'!G510</f>
        <v>0</v>
      </c>
      <c r="H154" s="69">
        <f>'HESAPLAMA SAYFASI'!H510</f>
        <v>0</v>
      </c>
      <c r="I154" s="69">
        <f>'HESAPLAMA SAYFASI'!I510</f>
        <v>0</v>
      </c>
      <c r="J154" s="69">
        <f>'HESAPLAMA SAYFASI'!J510</f>
        <v>0</v>
      </c>
      <c r="K154" s="69">
        <f>'HESAPLAMA SAYFASI'!K510</f>
        <v>0</v>
      </c>
      <c r="L154" s="69">
        <f>'HESAPLAMA SAYFASI'!L510</f>
        <v>0</v>
      </c>
      <c r="M154" s="69">
        <f>'HESAPLAMA SAYFASI'!M510</f>
        <v>0</v>
      </c>
      <c r="N154" s="69">
        <f>'HESAPLAMA SAYFASI'!N510</f>
        <v>0</v>
      </c>
      <c r="O154" s="69">
        <f>'HESAPLAMA SAYFASI'!O510</f>
        <v>0</v>
      </c>
      <c r="P154" s="69">
        <f>'HESAPLAMA SAYFASI'!P510</f>
        <v>0</v>
      </c>
      <c r="Q154" s="69">
        <f>'HESAPLAMA SAYFASI'!Q510</f>
        <v>0</v>
      </c>
      <c r="R154" s="69">
        <f>'HESAPLAMA SAYFASI'!R510</f>
        <v>0</v>
      </c>
      <c r="S154" s="69">
        <f>'HESAPLAMA SAYFASI'!S510</f>
        <v>0</v>
      </c>
      <c r="T154" s="69">
        <f>'HESAPLAMA SAYFASI'!T510</f>
        <v>0</v>
      </c>
      <c r="U154" s="69">
        <f>'HESAPLAMA SAYFASI'!U510</f>
        <v>0</v>
      </c>
      <c r="V154" s="69">
        <f>'HESAPLAMA SAYFASI'!V510</f>
        <v>0</v>
      </c>
      <c r="W154" s="69">
        <f>'HESAPLAMA SAYFASI'!W510</f>
        <v>0</v>
      </c>
      <c r="X154" s="69">
        <f>'HESAPLAMA SAYFASI'!X510</f>
        <v>0</v>
      </c>
      <c r="Y154" s="69">
        <f>'HESAPLAMA SAYFASI'!Y510</f>
        <v>0</v>
      </c>
      <c r="Z154" s="69">
        <f>'HESAPLAMA SAYFASI'!Z510</f>
        <v>0</v>
      </c>
      <c r="AA154" s="69">
        <f>'HESAPLAMA SAYFASI'!AA510</f>
        <v>0</v>
      </c>
      <c r="AB154" s="69">
        <f>'HESAPLAMA SAYFASI'!AB510</f>
        <v>0</v>
      </c>
      <c r="AC154" s="69">
        <f>'HESAPLAMA SAYFASI'!AC510</f>
        <v>0</v>
      </c>
      <c r="AD154" s="69">
        <f>'HESAPLAMA SAYFASI'!AD510</f>
        <v>0</v>
      </c>
      <c r="AE154" s="69">
        <f>'HESAPLAMA SAYFASI'!AE510</f>
        <v>0</v>
      </c>
      <c r="AF154" s="69">
        <f>'HESAPLAMA SAYFASI'!AF510</f>
        <v>0</v>
      </c>
      <c r="AG154" s="69">
        <f>'HESAPLAMA SAYFASI'!AG510</f>
        <v>0</v>
      </c>
      <c r="AH154" s="69">
        <f>'HESAPLAMA SAYFASI'!AH510</f>
        <v>0</v>
      </c>
      <c r="AI154" s="69">
        <f>'HESAPLAMA SAYFASI'!AI510</f>
        <v>0</v>
      </c>
      <c r="AJ154" s="69">
        <f>'HESAPLAMA SAYFASI'!AJ510</f>
        <v>0</v>
      </c>
      <c r="AK154" s="69">
        <f>'HESAPLAMA SAYFASI'!AK510</f>
        <v>0</v>
      </c>
      <c r="AL154" s="69">
        <f>'HESAPLAMA SAYFASI'!AL510</f>
        <v>0</v>
      </c>
      <c r="AM154" s="70"/>
    </row>
    <row r="155" spans="1:39" x14ac:dyDescent="0.25">
      <c r="A155" s="250"/>
      <c r="B155" s="274"/>
      <c r="C155" s="274"/>
      <c r="D155" s="73" t="s">
        <v>17</v>
      </c>
      <c r="E155" s="265">
        <f>'HESAPLAMA SAYFASI'!E526</f>
        <v>0</v>
      </c>
      <c r="F155" s="265"/>
      <c r="G155" s="265"/>
      <c r="H155" s="265"/>
      <c r="I155" s="265">
        <f>'HESAPLAMA SAYFASI'!I526</f>
        <v>0</v>
      </c>
      <c r="J155" s="265"/>
      <c r="K155" s="265"/>
      <c r="L155" s="265"/>
      <c r="M155" s="265"/>
      <c r="N155" s="265"/>
      <c r="O155" s="265">
        <f>'HESAPLAMA SAYFASI'!O526</f>
        <v>0</v>
      </c>
      <c r="P155" s="265"/>
      <c r="Q155" s="265"/>
      <c r="R155" s="265"/>
      <c r="S155" s="265"/>
      <c r="T155" s="265"/>
      <c r="U155" s="265">
        <f>'HESAPLAMA SAYFASI'!U526</f>
        <v>0</v>
      </c>
      <c r="V155" s="265"/>
      <c r="W155" s="265"/>
      <c r="X155" s="265"/>
      <c r="Y155" s="265"/>
      <c r="Z155" s="265"/>
      <c r="AA155" s="265">
        <f>'HESAPLAMA SAYFASI'!AA526</f>
        <v>0</v>
      </c>
      <c r="AB155" s="265"/>
      <c r="AC155" s="265"/>
      <c r="AD155" s="265"/>
      <c r="AE155" s="265"/>
      <c r="AF155" s="265"/>
      <c r="AG155" s="267">
        <f>'HESAPLAMA SAYFASI'!AG526</f>
        <v>0</v>
      </c>
      <c r="AH155" s="268"/>
      <c r="AI155" s="268"/>
      <c r="AJ155" s="268"/>
      <c r="AK155" s="268"/>
      <c r="AL155" s="269"/>
      <c r="AM155" s="103">
        <f>SUM(E155:AL155)</f>
        <v>0</v>
      </c>
    </row>
    <row r="156" spans="1:39" x14ac:dyDescent="0.25">
      <c r="A156" s="250"/>
      <c r="B156" s="274"/>
      <c r="C156" s="274"/>
      <c r="D156" s="74" t="str">
        <f>Ayarlar!$A$4</f>
        <v>Gelir Vergisi Oranı (0,15)</v>
      </c>
      <c r="E156" s="265">
        <f>'HESAPLAMA SAYFASI'!E527</f>
        <v>0</v>
      </c>
      <c r="F156" s="265"/>
      <c r="G156" s="265"/>
      <c r="H156" s="265"/>
      <c r="I156" s="265">
        <f>'HESAPLAMA SAYFASI'!I527</f>
        <v>0</v>
      </c>
      <c r="J156" s="265"/>
      <c r="K156" s="265"/>
      <c r="L156" s="265"/>
      <c r="M156" s="265"/>
      <c r="N156" s="265"/>
      <c r="O156" s="265">
        <f>'HESAPLAMA SAYFASI'!O527</f>
        <v>0</v>
      </c>
      <c r="P156" s="265"/>
      <c r="Q156" s="265"/>
      <c r="R156" s="265"/>
      <c r="S156" s="265"/>
      <c r="T156" s="265"/>
      <c r="U156" s="265">
        <f>'HESAPLAMA SAYFASI'!U527</f>
        <v>0</v>
      </c>
      <c r="V156" s="265"/>
      <c r="W156" s="265"/>
      <c r="X156" s="265"/>
      <c r="Y156" s="265"/>
      <c r="Z156" s="265"/>
      <c r="AA156" s="265">
        <f>'HESAPLAMA SAYFASI'!AA527</f>
        <v>0</v>
      </c>
      <c r="AB156" s="265"/>
      <c r="AC156" s="265"/>
      <c r="AD156" s="265"/>
      <c r="AE156" s="265"/>
      <c r="AF156" s="265"/>
      <c r="AG156" s="267">
        <f>'HESAPLAMA SAYFASI'!AG527</f>
        <v>0</v>
      </c>
      <c r="AH156" s="268"/>
      <c r="AI156" s="268"/>
      <c r="AJ156" s="268"/>
      <c r="AK156" s="268"/>
      <c r="AL156" s="269"/>
      <c r="AM156" s="103">
        <f t="shared" ref="AM156:AM160" si="20">SUM(E156:AL156)</f>
        <v>0</v>
      </c>
    </row>
    <row r="157" spans="1:39" x14ac:dyDescent="0.25">
      <c r="A157" s="250"/>
      <c r="B157" s="274"/>
      <c r="C157" s="274"/>
      <c r="D157" s="73" t="s">
        <v>18</v>
      </c>
      <c r="E157" s="265">
        <f>'HESAPLAMA SAYFASI'!E528</f>
        <v>0</v>
      </c>
      <c r="F157" s="265"/>
      <c r="G157" s="265"/>
      <c r="H157" s="265"/>
      <c r="I157" s="265">
        <f>'HESAPLAMA SAYFASI'!I528</f>
        <v>0</v>
      </c>
      <c r="J157" s="265"/>
      <c r="K157" s="265"/>
      <c r="L157" s="265"/>
      <c r="M157" s="265"/>
      <c r="N157" s="265"/>
      <c r="O157" s="265">
        <f>'HESAPLAMA SAYFASI'!O528</f>
        <v>0</v>
      </c>
      <c r="P157" s="265"/>
      <c r="Q157" s="265"/>
      <c r="R157" s="265"/>
      <c r="S157" s="265"/>
      <c r="T157" s="265"/>
      <c r="U157" s="265">
        <f>'HESAPLAMA SAYFASI'!U528</f>
        <v>0</v>
      </c>
      <c r="V157" s="265"/>
      <c r="W157" s="265"/>
      <c r="X157" s="265"/>
      <c r="Y157" s="265"/>
      <c r="Z157" s="265"/>
      <c r="AA157" s="265">
        <f>'HESAPLAMA SAYFASI'!AA528</f>
        <v>0</v>
      </c>
      <c r="AB157" s="265"/>
      <c r="AC157" s="265"/>
      <c r="AD157" s="265"/>
      <c r="AE157" s="265"/>
      <c r="AF157" s="265"/>
      <c r="AG157" s="267">
        <f>'HESAPLAMA SAYFASI'!AG528</f>
        <v>0</v>
      </c>
      <c r="AH157" s="268"/>
      <c r="AI157" s="268"/>
      <c r="AJ157" s="268"/>
      <c r="AK157" s="268"/>
      <c r="AL157" s="269"/>
      <c r="AM157" s="103">
        <f t="shared" si="20"/>
        <v>0</v>
      </c>
    </row>
    <row r="158" spans="1:39" x14ac:dyDescent="0.25">
      <c r="A158" s="250"/>
      <c r="B158" s="274"/>
      <c r="C158" s="274"/>
      <c r="D158" s="73" t="s">
        <v>19</v>
      </c>
      <c r="E158" s="265">
        <f>'HESAPLAMA SAYFASI'!E530</f>
        <v>0</v>
      </c>
      <c r="F158" s="265"/>
      <c r="G158" s="265"/>
      <c r="H158" s="265"/>
      <c r="I158" s="265">
        <f>'HESAPLAMA SAYFASI'!I530</f>
        <v>0</v>
      </c>
      <c r="J158" s="265"/>
      <c r="K158" s="265"/>
      <c r="L158" s="265"/>
      <c r="M158" s="265"/>
      <c r="N158" s="265"/>
      <c r="O158" s="265">
        <f>'HESAPLAMA SAYFASI'!O530</f>
        <v>0</v>
      </c>
      <c r="P158" s="265"/>
      <c r="Q158" s="265"/>
      <c r="R158" s="265"/>
      <c r="S158" s="265"/>
      <c r="T158" s="265"/>
      <c r="U158" s="265">
        <f>'HESAPLAMA SAYFASI'!U530</f>
        <v>0</v>
      </c>
      <c r="V158" s="265"/>
      <c r="W158" s="265"/>
      <c r="X158" s="265"/>
      <c r="Y158" s="265"/>
      <c r="Z158" s="265"/>
      <c r="AA158" s="265">
        <f>'HESAPLAMA SAYFASI'!AA530</f>
        <v>0</v>
      </c>
      <c r="AB158" s="265"/>
      <c r="AC158" s="265"/>
      <c r="AD158" s="265"/>
      <c r="AE158" s="265"/>
      <c r="AF158" s="265"/>
      <c r="AG158" s="267">
        <f>'HESAPLAMA SAYFASI'!AG530</f>
        <v>0</v>
      </c>
      <c r="AH158" s="268"/>
      <c r="AI158" s="268"/>
      <c r="AJ158" s="268"/>
      <c r="AK158" s="268"/>
      <c r="AL158" s="269"/>
      <c r="AM158" s="103">
        <f t="shared" si="20"/>
        <v>0</v>
      </c>
    </row>
    <row r="159" spans="1:39" x14ac:dyDescent="0.25">
      <c r="A159" s="250"/>
      <c r="B159" s="274"/>
      <c r="C159" s="274"/>
      <c r="D159" s="73" t="s">
        <v>21</v>
      </c>
      <c r="E159" s="265">
        <f ca="1">'HESAPLAMA SAYFASI'!E531</f>
        <v>0</v>
      </c>
      <c r="F159" s="265"/>
      <c r="G159" s="265"/>
      <c r="H159" s="265"/>
      <c r="I159" s="265">
        <f ca="1">'HESAPLAMA SAYFASI'!I531</f>
        <v>0</v>
      </c>
      <c r="J159" s="265"/>
      <c r="K159" s="265"/>
      <c r="L159" s="265"/>
      <c r="M159" s="265"/>
      <c r="N159" s="265"/>
      <c r="O159" s="265">
        <f ca="1">'HESAPLAMA SAYFASI'!O531</f>
        <v>0</v>
      </c>
      <c r="P159" s="265"/>
      <c r="Q159" s="265"/>
      <c r="R159" s="265"/>
      <c r="S159" s="265"/>
      <c r="T159" s="265"/>
      <c r="U159" s="265">
        <f ca="1">'HESAPLAMA SAYFASI'!U531</f>
        <v>0</v>
      </c>
      <c r="V159" s="265"/>
      <c r="W159" s="265"/>
      <c r="X159" s="265"/>
      <c r="Y159" s="265"/>
      <c r="Z159" s="265"/>
      <c r="AA159" s="265">
        <f ca="1">'HESAPLAMA SAYFASI'!AA531</f>
        <v>0</v>
      </c>
      <c r="AB159" s="265"/>
      <c r="AC159" s="265"/>
      <c r="AD159" s="265"/>
      <c r="AE159" s="265"/>
      <c r="AF159" s="265"/>
      <c r="AG159" s="267">
        <f ca="1">'HESAPLAMA SAYFASI'!AG531</f>
        <v>0</v>
      </c>
      <c r="AH159" s="268"/>
      <c r="AI159" s="268"/>
      <c r="AJ159" s="268"/>
      <c r="AK159" s="268"/>
      <c r="AL159" s="269"/>
      <c r="AM159" s="103">
        <f t="shared" ca="1" si="20"/>
        <v>0</v>
      </c>
    </row>
    <row r="160" spans="1:39" x14ac:dyDescent="0.25">
      <c r="A160" s="251"/>
      <c r="B160" s="275"/>
      <c r="C160" s="275"/>
      <c r="D160" s="75" t="s">
        <v>16</v>
      </c>
      <c r="E160" s="266">
        <f ca="1">'HESAPLAMA SAYFASI'!E533</f>
        <v>0</v>
      </c>
      <c r="F160" s="266"/>
      <c r="G160" s="266"/>
      <c r="H160" s="266"/>
      <c r="I160" s="266">
        <f ca="1">'HESAPLAMA SAYFASI'!I533</f>
        <v>0</v>
      </c>
      <c r="J160" s="266"/>
      <c r="K160" s="266"/>
      <c r="L160" s="266"/>
      <c r="M160" s="266"/>
      <c r="N160" s="266"/>
      <c r="O160" s="266">
        <f ca="1">'HESAPLAMA SAYFASI'!O533</f>
        <v>0</v>
      </c>
      <c r="P160" s="266"/>
      <c r="Q160" s="266"/>
      <c r="R160" s="266"/>
      <c r="S160" s="266"/>
      <c r="T160" s="266"/>
      <c r="U160" s="266">
        <f ca="1">'HESAPLAMA SAYFASI'!U533</f>
        <v>0</v>
      </c>
      <c r="V160" s="266"/>
      <c r="W160" s="266"/>
      <c r="X160" s="266"/>
      <c r="Y160" s="266"/>
      <c r="Z160" s="266"/>
      <c r="AA160" s="266">
        <f ca="1">'HESAPLAMA SAYFASI'!AA533</f>
        <v>0</v>
      </c>
      <c r="AB160" s="266"/>
      <c r="AC160" s="266"/>
      <c r="AD160" s="266"/>
      <c r="AE160" s="266"/>
      <c r="AF160" s="266"/>
      <c r="AG160" s="270">
        <f ca="1">'HESAPLAMA SAYFASI'!AG533</f>
        <v>0</v>
      </c>
      <c r="AH160" s="271"/>
      <c r="AI160" s="271"/>
      <c r="AJ160" s="271"/>
      <c r="AK160" s="271"/>
      <c r="AL160" s="272"/>
      <c r="AM160" s="103">
        <f t="shared" ca="1" si="20"/>
        <v>0</v>
      </c>
    </row>
    <row r="161" spans="1:39" x14ac:dyDescent="0.25">
      <c r="A161" s="252">
        <f>'HESAPLAMA SAYFASI'!A534</f>
        <v>22</v>
      </c>
      <c r="B161" s="273">
        <f>'HESAPLAMA SAYFASI'!B534</f>
        <v>0</v>
      </c>
      <c r="C161" s="273">
        <f>'HESAPLAMA SAYFASI'!C534</f>
        <v>0</v>
      </c>
      <c r="D161" s="68" t="s">
        <v>20</v>
      </c>
      <c r="E161" s="69">
        <f>'HESAPLAMA SAYFASI'!E535</f>
        <v>0</v>
      </c>
      <c r="F161" s="69">
        <f>'HESAPLAMA SAYFASI'!F535</f>
        <v>0</v>
      </c>
      <c r="G161" s="69">
        <f>'HESAPLAMA SAYFASI'!G535</f>
        <v>0</v>
      </c>
      <c r="H161" s="69">
        <f>'HESAPLAMA SAYFASI'!H535</f>
        <v>0</v>
      </c>
      <c r="I161" s="69">
        <f>'HESAPLAMA SAYFASI'!I535</f>
        <v>0</v>
      </c>
      <c r="J161" s="69">
        <f>'HESAPLAMA SAYFASI'!J535</f>
        <v>0</v>
      </c>
      <c r="K161" s="69">
        <f>'HESAPLAMA SAYFASI'!K535</f>
        <v>0</v>
      </c>
      <c r="L161" s="69">
        <f>'HESAPLAMA SAYFASI'!L535</f>
        <v>0</v>
      </c>
      <c r="M161" s="69">
        <f>'HESAPLAMA SAYFASI'!M535</f>
        <v>0</v>
      </c>
      <c r="N161" s="69">
        <f>'HESAPLAMA SAYFASI'!N535</f>
        <v>0</v>
      </c>
      <c r="O161" s="69">
        <f>'HESAPLAMA SAYFASI'!O535</f>
        <v>0</v>
      </c>
      <c r="P161" s="69">
        <f>'HESAPLAMA SAYFASI'!P535</f>
        <v>0</v>
      </c>
      <c r="Q161" s="69">
        <f>'HESAPLAMA SAYFASI'!Q535</f>
        <v>0</v>
      </c>
      <c r="R161" s="69">
        <f>'HESAPLAMA SAYFASI'!R535</f>
        <v>0</v>
      </c>
      <c r="S161" s="69">
        <f>'HESAPLAMA SAYFASI'!S535</f>
        <v>0</v>
      </c>
      <c r="T161" s="69">
        <f>'HESAPLAMA SAYFASI'!T535</f>
        <v>0</v>
      </c>
      <c r="U161" s="69">
        <f>'HESAPLAMA SAYFASI'!U535</f>
        <v>0</v>
      </c>
      <c r="V161" s="69">
        <f>'HESAPLAMA SAYFASI'!V535</f>
        <v>0</v>
      </c>
      <c r="W161" s="69">
        <f>'HESAPLAMA SAYFASI'!W535</f>
        <v>0</v>
      </c>
      <c r="X161" s="69">
        <f>'HESAPLAMA SAYFASI'!X535</f>
        <v>0</v>
      </c>
      <c r="Y161" s="69">
        <f>'HESAPLAMA SAYFASI'!Y535</f>
        <v>0</v>
      </c>
      <c r="Z161" s="69">
        <f>'HESAPLAMA SAYFASI'!Z535</f>
        <v>0</v>
      </c>
      <c r="AA161" s="69">
        <f>'HESAPLAMA SAYFASI'!AA535</f>
        <v>0</v>
      </c>
      <c r="AB161" s="69">
        <f>'HESAPLAMA SAYFASI'!AB535</f>
        <v>0</v>
      </c>
      <c r="AC161" s="69">
        <f>'HESAPLAMA SAYFASI'!AC535</f>
        <v>0</v>
      </c>
      <c r="AD161" s="69">
        <f>'HESAPLAMA SAYFASI'!AD535</f>
        <v>0</v>
      </c>
      <c r="AE161" s="69">
        <f>'HESAPLAMA SAYFASI'!AE535</f>
        <v>0</v>
      </c>
      <c r="AF161" s="69">
        <f>'HESAPLAMA SAYFASI'!AF535</f>
        <v>0</v>
      </c>
      <c r="AG161" s="69">
        <f>'HESAPLAMA SAYFASI'!AG535</f>
        <v>0</v>
      </c>
      <c r="AH161" s="69">
        <f>'HESAPLAMA SAYFASI'!AH535</f>
        <v>0</v>
      </c>
      <c r="AI161" s="69">
        <f>'HESAPLAMA SAYFASI'!AI535</f>
        <v>0</v>
      </c>
      <c r="AJ161" s="69">
        <f>'HESAPLAMA SAYFASI'!AJ535</f>
        <v>0</v>
      </c>
      <c r="AK161" s="69">
        <f>'HESAPLAMA SAYFASI'!AK535</f>
        <v>0</v>
      </c>
      <c r="AL161" s="69">
        <f>'HESAPLAMA SAYFASI'!AL535</f>
        <v>0</v>
      </c>
      <c r="AM161" s="70"/>
    </row>
    <row r="162" spans="1:39" x14ac:dyDescent="0.25">
      <c r="A162" s="250"/>
      <c r="B162" s="274"/>
      <c r="C162" s="274"/>
      <c r="D162" s="73" t="s">
        <v>17</v>
      </c>
      <c r="E162" s="265">
        <f>'HESAPLAMA SAYFASI'!E551</f>
        <v>0</v>
      </c>
      <c r="F162" s="265"/>
      <c r="G162" s="265"/>
      <c r="H162" s="265"/>
      <c r="I162" s="265">
        <f>'HESAPLAMA SAYFASI'!I551</f>
        <v>0</v>
      </c>
      <c r="J162" s="265"/>
      <c r="K162" s="265"/>
      <c r="L162" s="265"/>
      <c r="M162" s="265"/>
      <c r="N162" s="265"/>
      <c r="O162" s="265">
        <f>'HESAPLAMA SAYFASI'!O551</f>
        <v>0</v>
      </c>
      <c r="P162" s="265"/>
      <c r="Q162" s="265"/>
      <c r="R162" s="265"/>
      <c r="S162" s="265"/>
      <c r="T162" s="265"/>
      <c r="U162" s="265">
        <f>'HESAPLAMA SAYFASI'!U551</f>
        <v>0</v>
      </c>
      <c r="V162" s="265"/>
      <c r="W162" s="265"/>
      <c r="X162" s="265"/>
      <c r="Y162" s="265"/>
      <c r="Z162" s="265"/>
      <c r="AA162" s="265">
        <f>'HESAPLAMA SAYFASI'!AA551</f>
        <v>0</v>
      </c>
      <c r="AB162" s="265"/>
      <c r="AC162" s="265"/>
      <c r="AD162" s="265"/>
      <c r="AE162" s="265"/>
      <c r="AF162" s="265"/>
      <c r="AG162" s="267">
        <f>'HESAPLAMA SAYFASI'!AG551</f>
        <v>0</v>
      </c>
      <c r="AH162" s="268"/>
      <c r="AI162" s="268"/>
      <c r="AJ162" s="268"/>
      <c r="AK162" s="268"/>
      <c r="AL162" s="269"/>
      <c r="AM162" s="103">
        <f>SUM(E162:AL162)</f>
        <v>0</v>
      </c>
    </row>
    <row r="163" spans="1:39" x14ac:dyDescent="0.25">
      <c r="A163" s="250"/>
      <c r="B163" s="274"/>
      <c r="C163" s="274"/>
      <c r="D163" s="74" t="str">
        <f>Ayarlar!$A$4</f>
        <v>Gelir Vergisi Oranı (0,15)</v>
      </c>
      <c r="E163" s="265">
        <f>'HESAPLAMA SAYFASI'!E552</f>
        <v>0</v>
      </c>
      <c r="F163" s="265"/>
      <c r="G163" s="265"/>
      <c r="H163" s="265"/>
      <c r="I163" s="265">
        <f>'HESAPLAMA SAYFASI'!I552</f>
        <v>0</v>
      </c>
      <c r="J163" s="265"/>
      <c r="K163" s="265"/>
      <c r="L163" s="265"/>
      <c r="M163" s="265"/>
      <c r="N163" s="265"/>
      <c r="O163" s="265">
        <f>'HESAPLAMA SAYFASI'!O552</f>
        <v>0</v>
      </c>
      <c r="P163" s="265"/>
      <c r="Q163" s="265"/>
      <c r="R163" s="265"/>
      <c r="S163" s="265"/>
      <c r="T163" s="265"/>
      <c r="U163" s="265">
        <f>'HESAPLAMA SAYFASI'!U552</f>
        <v>0</v>
      </c>
      <c r="V163" s="265"/>
      <c r="W163" s="265"/>
      <c r="X163" s="265"/>
      <c r="Y163" s="265"/>
      <c r="Z163" s="265"/>
      <c r="AA163" s="265">
        <f>'HESAPLAMA SAYFASI'!AA552</f>
        <v>0</v>
      </c>
      <c r="AB163" s="265"/>
      <c r="AC163" s="265"/>
      <c r="AD163" s="265"/>
      <c r="AE163" s="265"/>
      <c r="AF163" s="265"/>
      <c r="AG163" s="267">
        <f>'HESAPLAMA SAYFASI'!AG552</f>
        <v>0</v>
      </c>
      <c r="AH163" s="268"/>
      <c r="AI163" s="268"/>
      <c r="AJ163" s="268"/>
      <c r="AK163" s="268"/>
      <c r="AL163" s="269"/>
      <c r="AM163" s="103">
        <f t="shared" ref="AM163:AM167" si="21">SUM(E163:AL163)</f>
        <v>0</v>
      </c>
    </row>
    <row r="164" spans="1:39" x14ac:dyDescent="0.25">
      <c r="A164" s="250"/>
      <c r="B164" s="274"/>
      <c r="C164" s="274"/>
      <c r="D164" s="73" t="s">
        <v>18</v>
      </c>
      <c r="E164" s="265">
        <f>'HESAPLAMA SAYFASI'!E553</f>
        <v>0</v>
      </c>
      <c r="F164" s="265"/>
      <c r="G164" s="265"/>
      <c r="H164" s="265"/>
      <c r="I164" s="265">
        <f>'HESAPLAMA SAYFASI'!I553</f>
        <v>0</v>
      </c>
      <c r="J164" s="265"/>
      <c r="K164" s="265"/>
      <c r="L164" s="265"/>
      <c r="M164" s="265"/>
      <c r="N164" s="265"/>
      <c r="O164" s="265">
        <f>'HESAPLAMA SAYFASI'!O553</f>
        <v>0</v>
      </c>
      <c r="P164" s="265"/>
      <c r="Q164" s="265"/>
      <c r="R164" s="265"/>
      <c r="S164" s="265"/>
      <c r="T164" s="265"/>
      <c r="U164" s="265">
        <f>'HESAPLAMA SAYFASI'!U553</f>
        <v>0</v>
      </c>
      <c r="V164" s="265"/>
      <c r="W164" s="265"/>
      <c r="X164" s="265"/>
      <c r="Y164" s="265"/>
      <c r="Z164" s="265"/>
      <c r="AA164" s="265">
        <f>'HESAPLAMA SAYFASI'!AA553</f>
        <v>0</v>
      </c>
      <c r="AB164" s="265"/>
      <c r="AC164" s="265"/>
      <c r="AD164" s="265"/>
      <c r="AE164" s="265"/>
      <c r="AF164" s="265"/>
      <c r="AG164" s="267">
        <f>'HESAPLAMA SAYFASI'!AG553</f>
        <v>0</v>
      </c>
      <c r="AH164" s="268"/>
      <c r="AI164" s="268"/>
      <c r="AJ164" s="268"/>
      <c r="AK164" s="268"/>
      <c r="AL164" s="269"/>
      <c r="AM164" s="103">
        <f t="shared" si="21"/>
        <v>0</v>
      </c>
    </row>
    <row r="165" spans="1:39" x14ac:dyDescent="0.25">
      <c r="A165" s="250"/>
      <c r="B165" s="274"/>
      <c r="C165" s="274"/>
      <c r="D165" s="73" t="s">
        <v>19</v>
      </c>
      <c r="E165" s="265">
        <f>'HESAPLAMA SAYFASI'!E555</f>
        <v>0</v>
      </c>
      <c r="F165" s="265"/>
      <c r="G165" s="265"/>
      <c r="H165" s="265"/>
      <c r="I165" s="265">
        <f>'HESAPLAMA SAYFASI'!I555</f>
        <v>0</v>
      </c>
      <c r="J165" s="265"/>
      <c r="K165" s="265"/>
      <c r="L165" s="265"/>
      <c r="M165" s="265"/>
      <c r="N165" s="265"/>
      <c r="O165" s="265">
        <f>'HESAPLAMA SAYFASI'!O555</f>
        <v>0</v>
      </c>
      <c r="P165" s="265"/>
      <c r="Q165" s="265"/>
      <c r="R165" s="265"/>
      <c r="S165" s="265"/>
      <c r="T165" s="265"/>
      <c r="U165" s="265">
        <f>'HESAPLAMA SAYFASI'!U555</f>
        <v>0</v>
      </c>
      <c r="V165" s="265"/>
      <c r="W165" s="265"/>
      <c r="X165" s="265"/>
      <c r="Y165" s="265"/>
      <c r="Z165" s="265"/>
      <c r="AA165" s="265">
        <f>'HESAPLAMA SAYFASI'!AA555</f>
        <v>0</v>
      </c>
      <c r="AB165" s="265"/>
      <c r="AC165" s="265"/>
      <c r="AD165" s="265"/>
      <c r="AE165" s="265"/>
      <c r="AF165" s="265"/>
      <c r="AG165" s="267">
        <f>'HESAPLAMA SAYFASI'!AG555</f>
        <v>0</v>
      </c>
      <c r="AH165" s="268"/>
      <c r="AI165" s="268"/>
      <c r="AJ165" s="268"/>
      <c r="AK165" s="268"/>
      <c r="AL165" s="269"/>
      <c r="AM165" s="103">
        <f t="shared" si="21"/>
        <v>0</v>
      </c>
    </row>
    <row r="166" spans="1:39" x14ac:dyDescent="0.25">
      <c r="A166" s="250"/>
      <c r="B166" s="274"/>
      <c r="C166" s="274"/>
      <c r="D166" s="73" t="s">
        <v>21</v>
      </c>
      <c r="E166" s="265">
        <f ca="1">'HESAPLAMA SAYFASI'!E556</f>
        <v>0</v>
      </c>
      <c r="F166" s="265"/>
      <c r="G166" s="265"/>
      <c r="H166" s="265"/>
      <c r="I166" s="265">
        <f ca="1">'HESAPLAMA SAYFASI'!I556</f>
        <v>0</v>
      </c>
      <c r="J166" s="265"/>
      <c r="K166" s="265"/>
      <c r="L166" s="265"/>
      <c r="M166" s="265"/>
      <c r="N166" s="265"/>
      <c r="O166" s="265">
        <f ca="1">'HESAPLAMA SAYFASI'!O556</f>
        <v>0</v>
      </c>
      <c r="P166" s="265"/>
      <c r="Q166" s="265"/>
      <c r="R166" s="265"/>
      <c r="S166" s="265"/>
      <c r="T166" s="265"/>
      <c r="U166" s="265">
        <f ca="1">'HESAPLAMA SAYFASI'!U556</f>
        <v>0</v>
      </c>
      <c r="V166" s="265"/>
      <c r="W166" s="265"/>
      <c r="X166" s="265"/>
      <c r="Y166" s="265"/>
      <c r="Z166" s="265"/>
      <c r="AA166" s="265">
        <f ca="1">'HESAPLAMA SAYFASI'!AA556</f>
        <v>0</v>
      </c>
      <c r="AB166" s="265"/>
      <c r="AC166" s="265"/>
      <c r="AD166" s="265"/>
      <c r="AE166" s="265"/>
      <c r="AF166" s="265"/>
      <c r="AG166" s="267">
        <f ca="1">'HESAPLAMA SAYFASI'!AG556</f>
        <v>0</v>
      </c>
      <c r="AH166" s="268"/>
      <c r="AI166" s="268"/>
      <c r="AJ166" s="268"/>
      <c r="AK166" s="268"/>
      <c r="AL166" s="269"/>
      <c r="AM166" s="103">
        <f t="shared" ca="1" si="21"/>
        <v>0</v>
      </c>
    </row>
    <row r="167" spans="1:39" x14ac:dyDescent="0.25">
      <c r="A167" s="251"/>
      <c r="B167" s="275"/>
      <c r="C167" s="275"/>
      <c r="D167" s="75" t="s">
        <v>16</v>
      </c>
      <c r="E167" s="266">
        <f ca="1">'HESAPLAMA SAYFASI'!E558</f>
        <v>0</v>
      </c>
      <c r="F167" s="266"/>
      <c r="G167" s="266"/>
      <c r="H167" s="266"/>
      <c r="I167" s="266">
        <f ca="1">'HESAPLAMA SAYFASI'!I558</f>
        <v>0</v>
      </c>
      <c r="J167" s="266"/>
      <c r="K167" s="266"/>
      <c r="L167" s="266"/>
      <c r="M167" s="266"/>
      <c r="N167" s="266"/>
      <c r="O167" s="266">
        <f ca="1">'HESAPLAMA SAYFASI'!O558</f>
        <v>0</v>
      </c>
      <c r="P167" s="266"/>
      <c r="Q167" s="266"/>
      <c r="R167" s="266"/>
      <c r="S167" s="266"/>
      <c r="T167" s="266"/>
      <c r="U167" s="266">
        <f ca="1">'HESAPLAMA SAYFASI'!U558</f>
        <v>0</v>
      </c>
      <c r="V167" s="266"/>
      <c r="W167" s="266"/>
      <c r="X167" s="266"/>
      <c r="Y167" s="266"/>
      <c r="Z167" s="266"/>
      <c r="AA167" s="266">
        <f ca="1">'HESAPLAMA SAYFASI'!AA558</f>
        <v>0</v>
      </c>
      <c r="AB167" s="266"/>
      <c r="AC167" s="266"/>
      <c r="AD167" s="266"/>
      <c r="AE167" s="266"/>
      <c r="AF167" s="266"/>
      <c r="AG167" s="270">
        <f ca="1">'HESAPLAMA SAYFASI'!AG558</f>
        <v>0</v>
      </c>
      <c r="AH167" s="271"/>
      <c r="AI167" s="271"/>
      <c r="AJ167" s="271"/>
      <c r="AK167" s="271"/>
      <c r="AL167" s="272"/>
      <c r="AM167" s="103">
        <f t="shared" ca="1" si="21"/>
        <v>0</v>
      </c>
    </row>
    <row r="168" spans="1:39" x14ac:dyDescent="0.25">
      <c r="A168" s="252">
        <f>'HESAPLAMA SAYFASI'!A559</f>
        <v>23</v>
      </c>
      <c r="B168" s="273">
        <f>'HESAPLAMA SAYFASI'!B559</f>
        <v>0</v>
      </c>
      <c r="C168" s="273">
        <f>'HESAPLAMA SAYFASI'!C559</f>
        <v>0</v>
      </c>
      <c r="D168" s="68" t="s">
        <v>20</v>
      </c>
      <c r="E168" s="69">
        <f>'HESAPLAMA SAYFASI'!E560</f>
        <v>0</v>
      </c>
      <c r="F168" s="69">
        <f>'HESAPLAMA SAYFASI'!F560</f>
        <v>0</v>
      </c>
      <c r="G168" s="69">
        <f>'HESAPLAMA SAYFASI'!G560</f>
        <v>0</v>
      </c>
      <c r="H168" s="69">
        <f>'HESAPLAMA SAYFASI'!H560</f>
        <v>0</v>
      </c>
      <c r="I168" s="69">
        <f>'HESAPLAMA SAYFASI'!I560</f>
        <v>0</v>
      </c>
      <c r="J168" s="69">
        <f>'HESAPLAMA SAYFASI'!J560</f>
        <v>0</v>
      </c>
      <c r="K168" s="69">
        <f>'HESAPLAMA SAYFASI'!K560</f>
        <v>0</v>
      </c>
      <c r="L168" s="69">
        <f>'HESAPLAMA SAYFASI'!L560</f>
        <v>0</v>
      </c>
      <c r="M168" s="69">
        <f>'HESAPLAMA SAYFASI'!M560</f>
        <v>0</v>
      </c>
      <c r="N168" s="69">
        <f>'HESAPLAMA SAYFASI'!N560</f>
        <v>0</v>
      </c>
      <c r="O168" s="69">
        <f>'HESAPLAMA SAYFASI'!O560</f>
        <v>0</v>
      </c>
      <c r="P168" s="69">
        <f>'HESAPLAMA SAYFASI'!P560</f>
        <v>0</v>
      </c>
      <c r="Q168" s="69">
        <f>'HESAPLAMA SAYFASI'!Q560</f>
        <v>0</v>
      </c>
      <c r="R168" s="69">
        <f>'HESAPLAMA SAYFASI'!R560</f>
        <v>0</v>
      </c>
      <c r="S168" s="69">
        <f>'HESAPLAMA SAYFASI'!S560</f>
        <v>0</v>
      </c>
      <c r="T168" s="69">
        <f>'HESAPLAMA SAYFASI'!T560</f>
        <v>0</v>
      </c>
      <c r="U168" s="69">
        <f>'HESAPLAMA SAYFASI'!U560</f>
        <v>0</v>
      </c>
      <c r="V168" s="69">
        <f>'HESAPLAMA SAYFASI'!V560</f>
        <v>0</v>
      </c>
      <c r="W168" s="69">
        <f>'HESAPLAMA SAYFASI'!W560</f>
        <v>0</v>
      </c>
      <c r="X168" s="69">
        <f>'HESAPLAMA SAYFASI'!X560</f>
        <v>0</v>
      </c>
      <c r="Y168" s="69">
        <f>'HESAPLAMA SAYFASI'!Y560</f>
        <v>0</v>
      </c>
      <c r="Z168" s="69">
        <f>'HESAPLAMA SAYFASI'!Z560</f>
        <v>0</v>
      </c>
      <c r="AA168" s="69">
        <f>'HESAPLAMA SAYFASI'!AA560</f>
        <v>0</v>
      </c>
      <c r="AB168" s="69">
        <f>'HESAPLAMA SAYFASI'!AB560</f>
        <v>0</v>
      </c>
      <c r="AC168" s="69">
        <f>'HESAPLAMA SAYFASI'!AC560</f>
        <v>0</v>
      </c>
      <c r="AD168" s="69">
        <f>'HESAPLAMA SAYFASI'!AD560</f>
        <v>0</v>
      </c>
      <c r="AE168" s="69">
        <f>'HESAPLAMA SAYFASI'!AE560</f>
        <v>0</v>
      </c>
      <c r="AF168" s="69">
        <f>'HESAPLAMA SAYFASI'!AF560</f>
        <v>0</v>
      </c>
      <c r="AG168" s="69">
        <f>'HESAPLAMA SAYFASI'!AG560</f>
        <v>0</v>
      </c>
      <c r="AH168" s="69">
        <f>'HESAPLAMA SAYFASI'!AH560</f>
        <v>0</v>
      </c>
      <c r="AI168" s="69">
        <f>'HESAPLAMA SAYFASI'!AI560</f>
        <v>0</v>
      </c>
      <c r="AJ168" s="69">
        <f>'HESAPLAMA SAYFASI'!AJ560</f>
        <v>0</v>
      </c>
      <c r="AK168" s="69">
        <f>'HESAPLAMA SAYFASI'!AK560</f>
        <v>0</v>
      </c>
      <c r="AL168" s="69">
        <f>'HESAPLAMA SAYFASI'!AL560</f>
        <v>0</v>
      </c>
      <c r="AM168" s="70"/>
    </row>
    <row r="169" spans="1:39" x14ac:dyDescent="0.25">
      <c r="A169" s="250"/>
      <c r="B169" s="274"/>
      <c r="C169" s="274"/>
      <c r="D169" s="73" t="s">
        <v>17</v>
      </c>
      <c r="E169" s="265">
        <f>'HESAPLAMA SAYFASI'!E576</f>
        <v>0</v>
      </c>
      <c r="F169" s="265"/>
      <c r="G169" s="265"/>
      <c r="H169" s="265"/>
      <c r="I169" s="265">
        <f>'HESAPLAMA SAYFASI'!I576</f>
        <v>0</v>
      </c>
      <c r="J169" s="265"/>
      <c r="K169" s="265"/>
      <c r="L169" s="265"/>
      <c r="M169" s="265"/>
      <c r="N169" s="265"/>
      <c r="O169" s="265">
        <f>'HESAPLAMA SAYFASI'!O576</f>
        <v>0</v>
      </c>
      <c r="P169" s="265"/>
      <c r="Q169" s="265"/>
      <c r="R169" s="265"/>
      <c r="S169" s="265"/>
      <c r="T169" s="265"/>
      <c r="U169" s="265">
        <f>'HESAPLAMA SAYFASI'!U576</f>
        <v>0</v>
      </c>
      <c r="V169" s="265"/>
      <c r="W169" s="265"/>
      <c r="X169" s="265"/>
      <c r="Y169" s="265"/>
      <c r="Z169" s="265"/>
      <c r="AA169" s="265">
        <f>'HESAPLAMA SAYFASI'!AA576</f>
        <v>0</v>
      </c>
      <c r="AB169" s="265"/>
      <c r="AC169" s="265"/>
      <c r="AD169" s="265"/>
      <c r="AE169" s="265"/>
      <c r="AF169" s="265"/>
      <c r="AG169" s="267">
        <f>'HESAPLAMA SAYFASI'!AG576</f>
        <v>0</v>
      </c>
      <c r="AH169" s="268"/>
      <c r="AI169" s="268"/>
      <c r="AJ169" s="268"/>
      <c r="AK169" s="268"/>
      <c r="AL169" s="269"/>
      <c r="AM169" s="103">
        <f>SUM(E169:AL169)</f>
        <v>0</v>
      </c>
    </row>
    <row r="170" spans="1:39" x14ac:dyDescent="0.25">
      <c r="A170" s="250"/>
      <c r="B170" s="274"/>
      <c r="C170" s="274"/>
      <c r="D170" s="74" t="str">
        <f>Ayarlar!$A$4</f>
        <v>Gelir Vergisi Oranı (0,15)</v>
      </c>
      <c r="E170" s="265">
        <f>'HESAPLAMA SAYFASI'!E577</f>
        <v>0</v>
      </c>
      <c r="F170" s="265"/>
      <c r="G170" s="265"/>
      <c r="H170" s="265"/>
      <c r="I170" s="265">
        <f>'HESAPLAMA SAYFASI'!I577</f>
        <v>0</v>
      </c>
      <c r="J170" s="265"/>
      <c r="K170" s="265"/>
      <c r="L170" s="265"/>
      <c r="M170" s="265"/>
      <c r="N170" s="265"/>
      <c r="O170" s="265">
        <f>'HESAPLAMA SAYFASI'!O577</f>
        <v>0</v>
      </c>
      <c r="P170" s="265"/>
      <c r="Q170" s="265"/>
      <c r="R170" s="265"/>
      <c r="S170" s="265"/>
      <c r="T170" s="265"/>
      <c r="U170" s="265">
        <f>'HESAPLAMA SAYFASI'!U577</f>
        <v>0</v>
      </c>
      <c r="V170" s="265"/>
      <c r="W170" s="265"/>
      <c r="X170" s="265"/>
      <c r="Y170" s="265"/>
      <c r="Z170" s="265"/>
      <c r="AA170" s="265">
        <f>'HESAPLAMA SAYFASI'!AA577</f>
        <v>0</v>
      </c>
      <c r="AB170" s="265"/>
      <c r="AC170" s="265"/>
      <c r="AD170" s="265"/>
      <c r="AE170" s="265"/>
      <c r="AF170" s="265"/>
      <c r="AG170" s="267">
        <f>'HESAPLAMA SAYFASI'!AG577</f>
        <v>0</v>
      </c>
      <c r="AH170" s="268"/>
      <c r="AI170" s="268"/>
      <c r="AJ170" s="268"/>
      <c r="AK170" s="268"/>
      <c r="AL170" s="269"/>
      <c r="AM170" s="103">
        <f t="shared" ref="AM170:AM174" si="22">SUM(E170:AL170)</f>
        <v>0</v>
      </c>
    </row>
    <row r="171" spans="1:39" x14ac:dyDescent="0.25">
      <c r="A171" s="250"/>
      <c r="B171" s="274"/>
      <c r="C171" s="274"/>
      <c r="D171" s="73" t="s">
        <v>18</v>
      </c>
      <c r="E171" s="265">
        <f>'HESAPLAMA SAYFASI'!E578</f>
        <v>0</v>
      </c>
      <c r="F171" s="265"/>
      <c r="G171" s="265"/>
      <c r="H171" s="265"/>
      <c r="I171" s="265">
        <f>'HESAPLAMA SAYFASI'!I578</f>
        <v>0</v>
      </c>
      <c r="J171" s="265"/>
      <c r="K171" s="265"/>
      <c r="L171" s="265"/>
      <c r="M171" s="265"/>
      <c r="N171" s="265"/>
      <c r="O171" s="265">
        <f>'HESAPLAMA SAYFASI'!O578</f>
        <v>0</v>
      </c>
      <c r="P171" s="265"/>
      <c r="Q171" s="265"/>
      <c r="R171" s="265"/>
      <c r="S171" s="265"/>
      <c r="T171" s="265"/>
      <c r="U171" s="265">
        <f>'HESAPLAMA SAYFASI'!U578</f>
        <v>0</v>
      </c>
      <c r="V171" s="265"/>
      <c r="W171" s="265"/>
      <c r="X171" s="265"/>
      <c r="Y171" s="265"/>
      <c r="Z171" s="265"/>
      <c r="AA171" s="265">
        <f>'HESAPLAMA SAYFASI'!AA578</f>
        <v>0</v>
      </c>
      <c r="AB171" s="265"/>
      <c r="AC171" s="265"/>
      <c r="AD171" s="265"/>
      <c r="AE171" s="265"/>
      <c r="AF171" s="265"/>
      <c r="AG171" s="267">
        <f>'HESAPLAMA SAYFASI'!AG578</f>
        <v>0</v>
      </c>
      <c r="AH171" s="268"/>
      <c r="AI171" s="268"/>
      <c r="AJ171" s="268"/>
      <c r="AK171" s="268"/>
      <c r="AL171" s="269"/>
      <c r="AM171" s="103">
        <f t="shared" si="22"/>
        <v>0</v>
      </c>
    </row>
    <row r="172" spans="1:39" x14ac:dyDescent="0.25">
      <c r="A172" s="250"/>
      <c r="B172" s="274"/>
      <c r="C172" s="274"/>
      <c r="D172" s="73" t="s">
        <v>19</v>
      </c>
      <c r="E172" s="265">
        <f>'HESAPLAMA SAYFASI'!E580</f>
        <v>0</v>
      </c>
      <c r="F172" s="265"/>
      <c r="G172" s="265"/>
      <c r="H172" s="265"/>
      <c r="I172" s="265">
        <f>'HESAPLAMA SAYFASI'!I580</f>
        <v>0</v>
      </c>
      <c r="J172" s="265"/>
      <c r="K172" s="265"/>
      <c r="L172" s="265"/>
      <c r="M172" s="265"/>
      <c r="N172" s="265"/>
      <c r="O172" s="265">
        <f>'HESAPLAMA SAYFASI'!O580</f>
        <v>0</v>
      </c>
      <c r="P172" s="265"/>
      <c r="Q172" s="265"/>
      <c r="R172" s="265"/>
      <c r="S172" s="265"/>
      <c r="T172" s="265"/>
      <c r="U172" s="265">
        <f>'HESAPLAMA SAYFASI'!U580</f>
        <v>0</v>
      </c>
      <c r="V172" s="265"/>
      <c r="W172" s="265"/>
      <c r="X172" s="265"/>
      <c r="Y172" s="265"/>
      <c r="Z172" s="265"/>
      <c r="AA172" s="265">
        <f>'HESAPLAMA SAYFASI'!AA580</f>
        <v>0</v>
      </c>
      <c r="AB172" s="265"/>
      <c r="AC172" s="265"/>
      <c r="AD172" s="265"/>
      <c r="AE172" s="265"/>
      <c r="AF172" s="265"/>
      <c r="AG172" s="267">
        <f>'HESAPLAMA SAYFASI'!AG580</f>
        <v>0</v>
      </c>
      <c r="AH172" s="268"/>
      <c r="AI172" s="268"/>
      <c r="AJ172" s="268"/>
      <c r="AK172" s="268"/>
      <c r="AL172" s="269"/>
      <c r="AM172" s="103">
        <f t="shared" si="22"/>
        <v>0</v>
      </c>
    </row>
    <row r="173" spans="1:39" x14ac:dyDescent="0.25">
      <c r="A173" s="250"/>
      <c r="B173" s="274"/>
      <c r="C173" s="274"/>
      <c r="D173" s="73" t="s">
        <v>21</v>
      </c>
      <c r="E173" s="265">
        <f ca="1">'HESAPLAMA SAYFASI'!E581</f>
        <v>0</v>
      </c>
      <c r="F173" s="265"/>
      <c r="G173" s="265"/>
      <c r="H173" s="265"/>
      <c r="I173" s="265">
        <f ca="1">'HESAPLAMA SAYFASI'!I581</f>
        <v>0</v>
      </c>
      <c r="J173" s="265"/>
      <c r="K173" s="265"/>
      <c r="L173" s="265"/>
      <c r="M173" s="265"/>
      <c r="N173" s="265"/>
      <c r="O173" s="265">
        <f ca="1">'HESAPLAMA SAYFASI'!O581</f>
        <v>0</v>
      </c>
      <c r="P173" s="265"/>
      <c r="Q173" s="265"/>
      <c r="R173" s="265"/>
      <c r="S173" s="265"/>
      <c r="T173" s="265"/>
      <c r="U173" s="265">
        <f ca="1">'HESAPLAMA SAYFASI'!U581</f>
        <v>0</v>
      </c>
      <c r="V173" s="265"/>
      <c r="W173" s="265"/>
      <c r="X173" s="265"/>
      <c r="Y173" s="265"/>
      <c r="Z173" s="265"/>
      <c r="AA173" s="265">
        <f ca="1">'HESAPLAMA SAYFASI'!AA581</f>
        <v>0</v>
      </c>
      <c r="AB173" s="265"/>
      <c r="AC173" s="265"/>
      <c r="AD173" s="265"/>
      <c r="AE173" s="265"/>
      <c r="AF173" s="265"/>
      <c r="AG173" s="267">
        <f ca="1">'HESAPLAMA SAYFASI'!AG581</f>
        <v>0</v>
      </c>
      <c r="AH173" s="268"/>
      <c r="AI173" s="268"/>
      <c r="AJ173" s="268"/>
      <c r="AK173" s="268"/>
      <c r="AL173" s="269"/>
      <c r="AM173" s="103">
        <f t="shared" ca="1" si="22"/>
        <v>0</v>
      </c>
    </row>
    <row r="174" spans="1:39" ht="15.75" thickBot="1" x14ac:dyDescent="0.3">
      <c r="A174" s="251"/>
      <c r="B174" s="275"/>
      <c r="C174" s="275"/>
      <c r="D174" s="75" t="s">
        <v>16</v>
      </c>
      <c r="E174" s="266">
        <f ca="1">'HESAPLAMA SAYFASI'!E583</f>
        <v>0</v>
      </c>
      <c r="F174" s="266"/>
      <c r="G174" s="266"/>
      <c r="H174" s="266"/>
      <c r="I174" s="266">
        <f ca="1">'HESAPLAMA SAYFASI'!I583</f>
        <v>0</v>
      </c>
      <c r="J174" s="266"/>
      <c r="K174" s="266"/>
      <c r="L174" s="266"/>
      <c r="M174" s="266"/>
      <c r="N174" s="266"/>
      <c r="O174" s="266">
        <f ca="1">'HESAPLAMA SAYFASI'!O583</f>
        <v>0</v>
      </c>
      <c r="P174" s="266"/>
      <c r="Q174" s="266"/>
      <c r="R174" s="266"/>
      <c r="S174" s="266"/>
      <c r="T174" s="266"/>
      <c r="U174" s="266">
        <f ca="1">'HESAPLAMA SAYFASI'!U583</f>
        <v>0</v>
      </c>
      <c r="V174" s="266"/>
      <c r="W174" s="266"/>
      <c r="X174" s="266"/>
      <c r="Y174" s="266"/>
      <c r="Z174" s="266"/>
      <c r="AA174" s="266">
        <f ca="1">'HESAPLAMA SAYFASI'!AA583</f>
        <v>0</v>
      </c>
      <c r="AB174" s="266"/>
      <c r="AC174" s="266"/>
      <c r="AD174" s="266"/>
      <c r="AE174" s="266"/>
      <c r="AF174" s="266"/>
      <c r="AG174" s="270">
        <f ca="1">'HESAPLAMA SAYFASI'!AG583</f>
        <v>0</v>
      </c>
      <c r="AH174" s="271"/>
      <c r="AI174" s="271"/>
      <c r="AJ174" s="271"/>
      <c r="AK174" s="271"/>
      <c r="AL174" s="272"/>
      <c r="AM174" s="103">
        <f t="shared" ca="1" si="22"/>
        <v>0</v>
      </c>
    </row>
    <row r="175" spans="1:39" x14ac:dyDescent="0.25">
      <c r="A175" s="252">
        <f>'HESAPLAMA SAYFASI'!A584</f>
        <v>24</v>
      </c>
      <c r="B175" s="273">
        <f>'HESAPLAMA SAYFASI'!B584</f>
        <v>0</v>
      </c>
      <c r="C175" s="273">
        <f>'HESAPLAMA SAYFASI'!C584</f>
        <v>0</v>
      </c>
      <c r="D175" s="68" t="s">
        <v>20</v>
      </c>
      <c r="E175" s="69">
        <f>'HESAPLAMA SAYFASI'!E585</f>
        <v>0</v>
      </c>
      <c r="F175" s="69">
        <f>'HESAPLAMA SAYFASI'!F585</f>
        <v>0</v>
      </c>
      <c r="G175" s="69">
        <f>'HESAPLAMA SAYFASI'!G585</f>
        <v>0</v>
      </c>
      <c r="H175" s="69">
        <f>'HESAPLAMA SAYFASI'!H585</f>
        <v>0</v>
      </c>
      <c r="I175" s="69">
        <f>'HESAPLAMA SAYFASI'!I585</f>
        <v>0</v>
      </c>
      <c r="J175" s="69">
        <f>'HESAPLAMA SAYFASI'!J585</f>
        <v>0</v>
      </c>
      <c r="K175" s="69">
        <f>'HESAPLAMA SAYFASI'!K585</f>
        <v>0</v>
      </c>
      <c r="L175" s="69">
        <f>'HESAPLAMA SAYFASI'!L585</f>
        <v>0</v>
      </c>
      <c r="M175" s="69">
        <f>'HESAPLAMA SAYFASI'!M585</f>
        <v>0</v>
      </c>
      <c r="N175" s="69">
        <f>'HESAPLAMA SAYFASI'!N585</f>
        <v>0</v>
      </c>
      <c r="O175" s="69">
        <f>'HESAPLAMA SAYFASI'!O585</f>
        <v>0</v>
      </c>
      <c r="P175" s="69">
        <f>'HESAPLAMA SAYFASI'!P585</f>
        <v>0</v>
      </c>
      <c r="Q175" s="69">
        <f>'HESAPLAMA SAYFASI'!Q585</f>
        <v>0</v>
      </c>
      <c r="R175" s="69">
        <f>'HESAPLAMA SAYFASI'!R585</f>
        <v>0</v>
      </c>
      <c r="S175" s="69">
        <f>'HESAPLAMA SAYFASI'!S585</f>
        <v>0</v>
      </c>
      <c r="T175" s="69">
        <f>'HESAPLAMA SAYFASI'!T585</f>
        <v>0</v>
      </c>
      <c r="U175" s="69">
        <f>'HESAPLAMA SAYFASI'!U585</f>
        <v>0</v>
      </c>
      <c r="V175" s="69">
        <f>'HESAPLAMA SAYFASI'!V585</f>
        <v>0</v>
      </c>
      <c r="W175" s="69">
        <f>'HESAPLAMA SAYFASI'!W585</f>
        <v>0</v>
      </c>
      <c r="X175" s="69">
        <f>'HESAPLAMA SAYFASI'!X585</f>
        <v>0</v>
      </c>
      <c r="Y175" s="69">
        <f>'HESAPLAMA SAYFASI'!Y585</f>
        <v>0</v>
      </c>
      <c r="Z175" s="69">
        <f>'HESAPLAMA SAYFASI'!Z585</f>
        <v>0</v>
      </c>
      <c r="AA175" s="69">
        <f>'HESAPLAMA SAYFASI'!AA585</f>
        <v>0</v>
      </c>
      <c r="AB175" s="69">
        <f>'HESAPLAMA SAYFASI'!AB585</f>
        <v>0</v>
      </c>
      <c r="AC175" s="69">
        <f>'HESAPLAMA SAYFASI'!AC585</f>
        <v>0</v>
      </c>
      <c r="AD175" s="69">
        <f>'HESAPLAMA SAYFASI'!AD585</f>
        <v>0</v>
      </c>
      <c r="AE175" s="69">
        <f>'HESAPLAMA SAYFASI'!AE585</f>
        <v>0</v>
      </c>
      <c r="AF175" s="69">
        <f>'HESAPLAMA SAYFASI'!AF585</f>
        <v>0</v>
      </c>
      <c r="AG175" s="69">
        <f>'HESAPLAMA SAYFASI'!AG585</f>
        <v>0</v>
      </c>
      <c r="AH175" s="69">
        <f>'HESAPLAMA SAYFASI'!AH585</f>
        <v>0</v>
      </c>
      <c r="AI175" s="69">
        <f>'HESAPLAMA SAYFASI'!AI585</f>
        <v>0</v>
      </c>
      <c r="AJ175" s="69">
        <f>'HESAPLAMA SAYFASI'!AJ585</f>
        <v>0</v>
      </c>
      <c r="AK175" s="69">
        <f>'HESAPLAMA SAYFASI'!AK585</f>
        <v>0</v>
      </c>
      <c r="AL175" s="69"/>
      <c r="AM175" s="70"/>
    </row>
    <row r="176" spans="1:39" x14ac:dyDescent="0.25">
      <c r="A176" s="250"/>
      <c r="B176" s="274"/>
      <c r="C176" s="274"/>
      <c r="D176" s="73" t="s">
        <v>17</v>
      </c>
      <c r="E176" s="265">
        <f>'HESAPLAMA SAYFASI'!E601</f>
        <v>0</v>
      </c>
      <c r="F176" s="265"/>
      <c r="G176" s="265"/>
      <c r="H176" s="265"/>
      <c r="I176" s="265">
        <f>'HESAPLAMA SAYFASI'!I601</f>
        <v>0</v>
      </c>
      <c r="J176" s="265"/>
      <c r="K176" s="265"/>
      <c r="L176" s="265"/>
      <c r="M176" s="265"/>
      <c r="N176" s="265"/>
      <c r="O176" s="265">
        <f>'HESAPLAMA SAYFASI'!O601</f>
        <v>0</v>
      </c>
      <c r="P176" s="265"/>
      <c r="Q176" s="265"/>
      <c r="R176" s="265"/>
      <c r="S176" s="265"/>
      <c r="T176" s="265"/>
      <c r="U176" s="265">
        <f>'HESAPLAMA SAYFASI'!U601</f>
        <v>0</v>
      </c>
      <c r="V176" s="265"/>
      <c r="W176" s="265"/>
      <c r="X176" s="265"/>
      <c r="Y176" s="265"/>
      <c r="Z176" s="265"/>
      <c r="AA176" s="265">
        <f>'HESAPLAMA SAYFASI'!AA601</f>
        <v>0</v>
      </c>
      <c r="AB176" s="265"/>
      <c r="AC176" s="265"/>
      <c r="AD176" s="265"/>
      <c r="AE176" s="265"/>
      <c r="AF176" s="265"/>
      <c r="AG176" s="267">
        <f>'HESAPLAMA SAYFASI'!AG601</f>
        <v>0</v>
      </c>
      <c r="AH176" s="268"/>
      <c r="AI176" s="268"/>
      <c r="AJ176" s="268"/>
      <c r="AK176" s="268"/>
      <c r="AL176" s="269"/>
      <c r="AM176" s="103">
        <f>SUM(E176:AL176)</f>
        <v>0</v>
      </c>
    </row>
    <row r="177" spans="1:39" x14ac:dyDescent="0.25">
      <c r="A177" s="250"/>
      <c r="B177" s="274"/>
      <c r="C177" s="274"/>
      <c r="D177" s="74" t="str">
        <f>Ayarlar!$A$4</f>
        <v>Gelir Vergisi Oranı (0,15)</v>
      </c>
      <c r="E177" s="265">
        <f>'HESAPLAMA SAYFASI'!E602</f>
        <v>0</v>
      </c>
      <c r="F177" s="265"/>
      <c r="G177" s="265"/>
      <c r="H177" s="265"/>
      <c r="I177" s="265">
        <f>'HESAPLAMA SAYFASI'!I602</f>
        <v>0</v>
      </c>
      <c r="J177" s="265"/>
      <c r="K177" s="265"/>
      <c r="L177" s="265"/>
      <c r="M177" s="265"/>
      <c r="N177" s="265"/>
      <c r="O177" s="265">
        <f>'HESAPLAMA SAYFASI'!O602</f>
        <v>0</v>
      </c>
      <c r="P177" s="265"/>
      <c r="Q177" s="265"/>
      <c r="R177" s="265"/>
      <c r="S177" s="265"/>
      <c r="T177" s="265"/>
      <c r="U177" s="265">
        <f>'HESAPLAMA SAYFASI'!U602</f>
        <v>0</v>
      </c>
      <c r="V177" s="265"/>
      <c r="W177" s="265"/>
      <c r="X177" s="265"/>
      <c r="Y177" s="265"/>
      <c r="Z177" s="265"/>
      <c r="AA177" s="265">
        <f>'HESAPLAMA SAYFASI'!AA602</f>
        <v>0</v>
      </c>
      <c r="AB177" s="265"/>
      <c r="AC177" s="265"/>
      <c r="AD177" s="265"/>
      <c r="AE177" s="265"/>
      <c r="AF177" s="265"/>
      <c r="AG177" s="267">
        <f>'HESAPLAMA SAYFASI'!AG602</f>
        <v>0</v>
      </c>
      <c r="AH177" s="268"/>
      <c r="AI177" s="268"/>
      <c r="AJ177" s="268"/>
      <c r="AK177" s="268"/>
      <c r="AL177" s="269"/>
      <c r="AM177" s="103">
        <f t="shared" ref="AM177:AM181" si="23">SUM(E177:AL177)</f>
        <v>0</v>
      </c>
    </row>
    <row r="178" spans="1:39" x14ac:dyDescent="0.25">
      <c r="A178" s="250"/>
      <c r="B178" s="274"/>
      <c r="C178" s="274"/>
      <c r="D178" s="73" t="s">
        <v>18</v>
      </c>
      <c r="E178" s="265">
        <f>'HESAPLAMA SAYFASI'!E603</f>
        <v>0</v>
      </c>
      <c r="F178" s="265"/>
      <c r="G178" s="265"/>
      <c r="H178" s="265"/>
      <c r="I178" s="265">
        <f>'HESAPLAMA SAYFASI'!I603</f>
        <v>0</v>
      </c>
      <c r="J178" s="265"/>
      <c r="K178" s="265"/>
      <c r="L178" s="265"/>
      <c r="M178" s="265"/>
      <c r="N178" s="265"/>
      <c r="O178" s="265">
        <f>'HESAPLAMA SAYFASI'!O603</f>
        <v>0</v>
      </c>
      <c r="P178" s="265"/>
      <c r="Q178" s="265"/>
      <c r="R178" s="265"/>
      <c r="S178" s="265"/>
      <c r="T178" s="265"/>
      <c r="U178" s="265">
        <f>'HESAPLAMA SAYFASI'!U603</f>
        <v>0</v>
      </c>
      <c r="V178" s="265"/>
      <c r="W178" s="265"/>
      <c r="X178" s="265"/>
      <c r="Y178" s="265"/>
      <c r="Z178" s="265"/>
      <c r="AA178" s="265">
        <f>'HESAPLAMA SAYFASI'!AA603</f>
        <v>0</v>
      </c>
      <c r="AB178" s="265"/>
      <c r="AC178" s="265"/>
      <c r="AD178" s="265"/>
      <c r="AE178" s="265"/>
      <c r="AF178" s="265"/>
      <c r="AG178" s="267">
        <f>'HESAPLAMA SAYFASI'!AG603</f>
        <v>0</v>
      </c>
      <c r="AH178" s="268"/>
      <c r="AI178" s="268"/>
      <c r="AJ178" s="268"/>
      <c r="AK178" s="268"/>
      <c r="AL178" s="269"/>
      <c r="AM178" s="103">
        <f t="shared" si="23"/>
        <v>0</v>
      </c>
    </row>
    <row r="179" spans="1:39" x14ac:dyDescent="0.25">
      <c r="A179" s="250"/>
      <c r="B179" s="274"/>
      <c r="C179" s="274"/>
      <c r="D179" s="73" t="s">
        <v>19</v>
      </c>
      <c r="E179" s="265">
        <f>'HESAPLAMA SAYFASI'!E605</f>
        <v>0</v>
      </c>
      <c r="F179" s="265"/>
      <c r="G179" s="265"/>
      <c r="H179" s="265"/>
      <c r="I179" s="265">
        <f>'HESAPLAMA SAYFASI'!I605</f>
        <v>0</v>
      </c>
      <c r="J179" s="265"/>
      <c r="K179" s="265"/>
      <c r="L179" s="265"/>
      <c r="M179" s="265"/>
      <c r="N179" s="265"/>
      <c r="O179" s="265">
        <f>'HESAPLAMA SAYFASI'!O605</f>
        <v>0</v>
      </c>
      <c r="P179" s="265"/>
      <c r="Q179" s="265"/>
      <c r="R179" s="265"/>
      <c r="S179" s="265"/>
      <c r="T179" s="265"/>
      <c r="U179" s="265">
        <f>'HESAPLAMA SAYFASI'!U605</f>
        <v>0</v>
      </c>
      <c r="V179" s="265"/>
      <c r="W179" s="265"/>
      <c r="X179" s="265"/>
      <c r="Y179" s="265"/>
      <c r="Z179" s="265"/>
      <c r="AA179" s="265">
        <f>'HESAPLAMA SAYFASI'!AA605</f>
        <v>0</v>
      </c>
      <c r="AB179" s="265"/>
      <c r="AC179" s="265"/>
      <c r="AD179" s="265"/>
      <c r="AE179" s="265"/>
      <c r="AF179" s="265"/>
      <c r="AG179" s="267">
        <f>'HESAPLAMA SAYFASI'!AG605</f>
        <v>0</v>
      </c>
      <c r="AH179" s="268"/>
      <c r="AI179" s="268"/>
      <c r="AJ179" s="268"/>
      <c r="AK179" s="268"/>
      <c r="AL179" s="269"/>
      <c r="AM179" s="103">
        <f t="shared" si="23"/>
        <v>0</v>
      </c>
    </row>
    <row r="180" spans="1:39" x14ac:dyDescent="0.25">
      <c r="A180" s="250"/>
      <c r="B180" s="274"/>
      <c r="C180" s="274"/>
      <c r="D180" s="73" t="s">
        <v>21</v>
      </c>
      <c r="E180" s="265">
        <f ca="1">'HESAPLAMA SAYFASI'!E606</f>
        <v>0</v>
      </c>
      <c r="F180" s="265"/>
      <c r="G180" s="265"/>
      <c r="H180" s="265"/>
      <c r="I180" s="265">
        <f ca="1">'HESAPLAMA SAYFASI'!I606</f>
        <v>0</v>
      </c>
      <c r="J180" s="265"/>
      <c r="K180" s="265"/>
      <c r="L180" s="265"/>
      <c r="M180" s="265"/>
      <c r="N180" s="265"/>
      <c r="O180" s="265">
        <f ca="1">'HESAPLAMA SAYFASI'!O606</f>
        <v>0</v>
      </c>
      <c r="P180" s="265"/>
      <c r="Q180" s="265"/>
      <c r="R180" s="265"/>
      <c r="S180" s="265"/>
      <c r="T180" s="265"/>
      <c r="U180" s="265">
        <f ca="1">'HESAPLAMA SAYFASI'!U606</f>
        <v>0</v>
      </c>
      <c r="V180" s="265"/>
      <c r="W180" s="265"/>
      <c r="X180" s="265"/>
      <c r="Y180" s="265"/>
      <c r="Z180" s="265"/>
      <c r="AA180" s="265">
        <f ca="1">'HESAPLAMA SAYFASI'!AA606</f>
        <v>0</v>
      </c>
      <c r="AB180" s="265"/>
      <c r="AC180" s="265"/>
      <c r="AD180" s="265"/>
      <c r="AE180" s="265"/>
      <c r="AF180" s="265"/>
      <c r="AG180" s="267">
        <f ca="1">'HESAPLAMA SAYFASI'!AG606</f>
        <v>0</v>
      </c>
      <c r="AH180" s="268"/>
      <c r="AI180" s="268"/>
      <c r="AJ180" s="268"/>
      <c r="AK180" s="268"/>
      <c r="AL180" s="269"/>
      <c r="AM180" s="103">
        <f t="shared" ca="1" si="23"/>
        <v>0</v>
      </c>
    </row>
    <row r="181" spans="1:39" ht="15.75" thickBot="1" x14ac:dyDescent="0.3">
      <c r="A181" s="251"/>
      <c r="B181" s="275"/>
      <c r="C181" s="275"/>
      <c r="D181" s="75" t="s">
        <v>16</v>
      </c>
      <c r="E181" s="266">
        <f ca="1">'HESAPLAMA SAYFASI'!E608</f>
        <v>0</v>
      </c>
      <c r="F181" s="266"/>
      <c r="G181" s="266"/>
      <c r="H181" s="266"/>
      <c r="I181" s="266">
        <f ca="1">'HESAPLAMA SAYFASI'!I608</f>
        <v>0</v>
      </c>
      <c r="J181" s="266"/>
      <c r="K181" s="266"/>
      <c r="L181" s="266"/>
      <c r="M181" s="266"/>
      <c r="N181" s="266"/>
      <c r="O181" s="266">
        <f ca="1">'HESAPLAMA SAYFASI'!O608</f>
        <v>0</v>
      </c>
      <c r="P181" s="266"/>
      <c r="Q181" s="266"/>
      <c r="R181" s="266"/>
      <c r="S181" s="266"/>
      <c r="T181" s="266"/>
      <c r="U181" s="266">
        <f ca="1">'HESAPLAMA SAYFASI'!U608</f>
        <v>0</v>
      </c>
      <c r="V181" s="266"/>
      <c r="W181" s="266"/>
      <c r="X181" s="266"/>
      <c r="Y181" s="266"/>
      <c r="Z181" s="266"/>
      <c r="AA181" s="266">
        <f ca="1">'HESAPLAMA SAYFASI'!AA608</f>
        <v>0</v>
      </c>
      <c r="AB181" s="266"/>
      <c r="AC181" s="266"/>
      <c r="AD181" s="266"/>
      <c r="AE181" s="266"/>
      <c r="AF181" s="266"/>
      <c r="AG181" s="270">
        <f ca="1">'HESAPLAMA SAYFASI'!AG608</f>
        <v>0</v>
      </c>
      <c r="AH181" s="271"/>
      <c r="AI181" s="271"/>
      <c r="AJ181" s="271"/>
      <c r="AK181" s="271"/>
      <c r="AL181" s="272"/>
      <c r="AM181" s="104">
        <f t="shared" ca="1" si="23"/>
        <v>0</v>
      </c>
    </row>
    <row r="182" spans="1:39" x14ac:dyDescent="0.25">
      <c r="A182" s="276">
        <f>'HESAPLAMA SAYFASI'!A609</f>
        <v>25</v>
      </c>
      <c r="B182" s="252">
        <f>'HESAPLAMA SAYFASI'!B609</f>
        <v>0</v>
      </c>
      <c r="C182" s="273">
        <f>'HESAPLAMA SAYFASI'!C609</f>
        <v>0</v>
      </c>
      <c r="D182" s="68" t="s">
        <v>20</v>
      </c>
      <c r="E182" s="69">
        <f>'HESAPLAMA SAYFASI'!E610</f>
        <v>0</v>
      </c>
      <c r="F182" s="69">
        <f>'HESAPLAMA SAYFASI'!F610</f>
        <v>0</v>
      </c>
      <c r="G182" s="69">
        <f>'HESAPLAMA SAYFASI'!G610</f>
        <v>0</v>
      </c>
      <c r="H182" s="69">
        <f>'HESAPLAMA SAYFASI'!H610</f>
        <v>0</v>
      </c>
      <c r="I182" s="69">
        <f>'HESAPLAMA SAYFASI'!I610</f>
        <v>0</v>
      </c>
      <c r="J182" s="69">
        <f>'HESAPLAMA SAYFASI'!J610</f>
        <v>0</v>
      </c>
      <c r="K182" s="69">
        <f>'HESAPLAMA SAYFASI'!K610</f>
        <v>0</v>
      </c>
      <c r="L182" s="69">
        <f>'HESAPLAMA SAYFASI'!L610</f>
        <v>0</v>
      </c>
      <c r="M182" s="69">
        <f>'HESAPLAMA SAYFASI'!M610</f>
        <v>0</v>
      </c>
      <c r="N182" s="69">
        <f>'HESAPLAMA SAYFASI'!N610</f>
        <v>0</v>
      </c>
      <c r="O182" s="69">
        <f>'HESAPLAMA SAYFASI'!O610</f>
        <v>0</v>
      </c>
      <c r="P182" s="69">
        <f>'HESAPLAMA SAYFASI'!P610</f>
        <v>0</v>
      </c>
      <c r="Q182" s="69">
        <f>'HESAPLAMA SAYFASI'!Q610</f>
        <v>0</v>
      </c>
      <c r="R182" s="69">
        <f>'HESAPLAMA SAYFASI'!R610</f>
        <v>0</v>
      </c>
      <c r="S182" s="69">
        <f>'HESAPLAMA SAYFASI'!S610</f>
        <v>0</v>
      </c>
      <c r="T182" s="69">
        <f>'HESAPLAMA SAYFASI'!T610</f>
        <v>0</v>
      </c>
      <c r="U182" s="69">
        <f>'HESAPLAMA SAYFASI'!U610</f>
        <v>0</v>
      </c>
      <c r="V182" s="69">
        <f>'HESAPLAMA SAYFASI'!V610</f>
        <v>0</v>
      </c>
      <c r="W182" s="69">
        <f>'HESAPLAMA SAYFASI'!W610</f>
        <v>0</v>
      </c>
      <c r="X182" s="69">
        <f>'HESAPLAMA SAYFASI'!X610</f>
        <v>0</v>
      </c>
      <c r="Y182" s="69">
        <f>'HESAPLAMA SAYFASI'!Y610</f>
        <v>0</v>
      </c>
      <c r="Z182" s="69">
        <f>'HESAPLAMA SAYFASI'!Z610</f>
        <v>0</v>
      </c>
      <c r="AA182" s="69">
        <f>'HESAPLAMA SAYFASI'!AA610</f>
        <v>0</v>
      </c>
      <c r="AB182" s="69">
        <f>'HESAPLAMA SAYFASI'!AB610</f>
        <v>0</v>
      </c>
      <c r="AC182" s="69">
        <f>'HESAPLAMA SAYFASI'!AC610</f>
        <v>0</v>
      </c>
      <c r="AD182" s="69">
        <f>'HESAPLAMA SAYFASI'!AD610</f>
        <v>0</v>
      </c>
      <c r="AE182" s="69">
        <f>'HESAPLAMA SAYFASI'!AE610</f>
        <v>0</v>
      </c>
      <c r="AF182" s="69">
        <f>'HESAPLAMA SAYFASI'!AF610</f>
        <v>0</v>
      </c>
      <c r="AG182" s="69">
        <f>'HESAPLAMA SAYFASI'!AG610</f>
        <v>0</v>
      </c>
      <c r="AH182" s="69">
        <f>'HESAPLAMA SAYFASI'!AH610</f>
        <v>0</v>
      </c>
      <c r="AI182" s="69">
        <f>'HESAPLAMA SAYFASI'!AI610</f>
        <v>0</v>
      </c>
      <c r="AJ182" s="69">
        <f>'HESAPLAMA SAYFASI'!AJ610</f>
        <v>0</v>
      </c>
      <c r="AK182" s="69">
        <f>'HESAPLAMA SAYFASI'!AK610</f>
        <v>0</v>
      </c>
      <c r="AL182" s="69">
        <f>'HESAPLAMA SAYFASI'!AL610</f>
        <v>0</v>
      </c>
      <c r="AM182" s="70"/>
    </row>
    <row r="183" spans="1:39" x14ac:dyDescent="0.25">
      <c r="A183" s="277"/>
      <c r="B183" s="250"/>
      <c r="C183" s="274"/>
      <c r="D183" s="110" t="s">
        <v>17</v>
      </c>
      <c r="E183" s="265">
        <f>'HESAPLAMA SAYFASI'!E626</f>
        <v>0</v>
      </c>
      <c r="F183" s="265"/>
      <c r="G183" s="265"/>
      <c r="H183" s="265"/>
      <c r="I183" s="265">
        <f>'HESAPLAMA SAYFASI'!I626</f>
        <v>0</v>
      </c>
      <c r="J183" s="265"/>
      <c r="K183" s="265"/>
      <c r="L183" s="265"/>
      <c r="M183" s="265"/>
      <c r="N183" s="265"/>
      <c r="O183" s="265">
        <f>'HESAPLAMA SAYFASI'!O626</f>
        <v>0</v>
      </c>
      <c r="P183" s="265"/>
      <c r="Q183" s="265"/>
      <c r="R183" s="265"/>
      <c r="S183" s="265"/>
      <c r="T183" s="265"/>
      <c r="U183" s="265">
        <f>'HESAPLAMA SAYFASI'!U626</f>
        <v>0</v>
      </c>
      <c r="V183" s="265"/>
      <c r="W183" s="265"/>
      <c r="X183" s="265"/>
      <c r="Y183" s="265"/>
      <c r="Z183" s="265"/>
      <c r="AA183" s="265">
        <f>'HESAPLAMA SAYFASI'!AA626</f>
        <v>0</v>
      </c>
      <c r="AB183" s="265"/>
      <c r="AC183" s="265"/>
      <c r="AD183" s="265"/>
      <c r="AE183" s="265"/>
      <c r="AF183" s="265"/>
      <c r="AG183" s="265">
        <f>'HESAPLAMA SAYFASI'!AG626</f>
        <v>0</v>
      </c>
      <c r="AH183" s="265"/>
      <c r="AI183" s="265"/>
      <c r="AJ183" s="265"/>
      <c r="AK183" s="265"/>
      <c r="AL183" s="265"/>
      <c r="AM183" s="103">
        <f>SUM(E183:AL183)</f>
        <v>0</v>
      </c>
    </row>
    <row r="184" spans="1:39" x14ac:dyDescent="0.25">
      <c r="A184" s="277"/>
      <c r="B184" s="250"/>
      <c r="C184" s="274"/>
      <c r="D184" s="111" t="str">
        <f>Ayarlar!$A$4</f>
        <v>Gelir Vergisi Oranı (0,15)</v>
      </c>
      <c r="E184" s="265">
        <f>'HESAPLAMA SAYFASI'!E627</f>
        <v>0</v>
      </c>
      <c r="F184" s="265"/>
      <c r="G184" s="265"/>
      <c r="H184" s="265"/>
      <c r="I184" s="265">
        <f>'HESAPLAMA SAYFASI'!I627</f>
        <v>0</v>
      </c>
      <c r="J184" s="265"/>
      <c r="K184" s="265"/>
      <c r="L184" s="265"/>
      <c r="M184" s="265"/>
      <c r="N184" s="265"/>
      <c r="O184" s="265">
        <f>'HESAPLAMA SAYFASI'!O627</f>
        <v>0</v>
      </c>
      <c r="P184" s="265"/>
      <c r="Q184" s="265"/>
      <c r="R184" s="265"/>
      <c r="S184" s="265"/>
      <c r="T184" s="265"/>
      <c r="U184" s="265">
        <f>'HESAPLAMA SAYFASI'!U627</f>
        <v>0</v>
      </c>
      <c r="V184" s="265"/>
      <c r="W184" s="265"/>
      <c r="X184" s="265"/>
      <c r="Y184" s="265"/>
      <c r="Z184" s="265"/>
      <c r="AA184" s="265">
        <f>'HESAPLAMA SAYFASI'!AA627</f>
        <v>0</v>
      </c>
      <c r="AB184" s="265"/>
      <c r="AC184" s="265"/>
      <c r="AD184" s="265"/>
      <c r="AE184" s="265"/>
      <c r="AF184" s="265"/>
      <c r="AG184" s="265">
        <f>'HESAPLAMA SAYFASI'!AG627</f>
        <v>0</v>
      </c>
      <c r="AH184" s="265"/>
      <c r="AI184" s="265"/>
      <c r="AJ184" s="265"/>
      <c r="AK184" s="265"/>
      <c r="AL184" s="265"/>
      <c r="AM184" s="103">
        <f t="shared" ref="AM184:AM188" si="24">SUM(E184:AL184)</f>
        <v>0</v>
      </c>
    </row>
    <row r="185" spans="1:39" x14ac:dyDescent="0.25">
      <c r="A185" s="277"/>
      <c r="B185" s="250"/>
      <c r="C185" s="274"/>
      <c r="D185" s="110" t="s">
        <v>18</v>
      </c>
      <c r="E185" s="265">
        <f>'HESAPLAMA SAYFASI'!E628</f>
        <v>0</v>
      </c>
      <c r="F185" s="265"/>
      <c r="G185" s="265"/>
      <c r="H185" s="265"/>
      <c r="I185" s="265">
        <f>'HESAPLAMA SAYFASI'!I628</f>
        <v>0</v>
      </c>
      <c r="J185" s="265"/>
      <c r="K185" s="265"/>
      <c r="L185" s="265"/>
      <c r="M185" s="265"/>
      <c r="N185" s="265"/>
      <c r="O185" s="265">
        <f>'HESAPLAMA SAYFASI'!O628</f>
        <v>0</v>
      </c>
      <c r="P185" s="265"/>
      <c r="Q185" s="265"/>
      <c r="R185" s="265"/>
      <c r="S185" s="265"/>
      <c r="T185" s="265"/>
      <c r="U185" s="265">
        <f>'HESAPLAMA SAYFASI'!U628</f>
        <v>0</v>
      </c>
      <c r="V185" s="265"/>
      <c r="W185" s="265"/>
      <c r="X185" s="265"/>
      <c r="Y185" s="265"/>
      <c r="Z185" s="265"/>
      <c r="AA185" s="265">
        <f>'HESAPLAMA SAYFASI'!AA628</f>
        <v>0</v>
      </c>
      <c r="AB185" s="265"/>
      <c r="AC185" s="265"/>
      <c r="AD185" s="265"/>
      <c r="AE185" s="265"/>
      <c r="AF185" s="265"/>
      <c r="AG185" s="265">
        <f>'HESAPLAMA SAYFASI'!AG628</f>
        <v>0</v>
      </c>
      <c r="AH185" s="265"/>
      <c r="AI185" s="265"/>
      <c r="AJ185" s="265"/>
      <c r="AK185" s="265"/>
      <c r="AL185" s="265"/>
      <c r="AM185" s="103">
        <f t="shared" si="24"/>
        <v>0</v>
      </c>
    </row>
    <row r="186" spans="1:39" x14ac:dyDescent="0.25">
      <c r="A186" s="277"/>
      <c r="B186" s="250"/>
      <c r="C186" s="274"/>
      <c r="D186" s="110" t="s">
        <v>19</v>
      </c>
      <c r="E186" s="265">
        <f>'HESAPLAMA SAYFASI'!E630</f>
        <v>0</v>
      </c>
      <c r="F186" s="265"/>
      <c r="G186" s="265"/>
      <c r="H186" s="265"/>
      <c r="I186" s="265">
        <f>'HESAPLAMA SAYFASI'!I630</f>
        <v>0</v>
      </c>
      <c r="J186" s="265"/>
      <c r="K186" s="265"/>
      <c r="L186" s="265"/>
      <c r="M186" s="265"/>
      <c r="N186" s="265"/>
      <c r="O186" s="265">
        <f>'HESAPLAMA SAYFASI'!O630</f>
        <v>0</v>
      </c>
      <c r="P186" s="265"/>
      <c r="Q186" s="265"/>
      <c r="R186" s="265"/>
      <c r="S186" s="265"/>
      <c r="T186" s="265"/>
      <c r="U186" s="265">
        <f>'HESAPLAMA SAYFASI'!U630</f>
        <v>0</v>
      </c>
      <c r="V186" s="265"/>
      <c r="W186" s="265"/>
      <c r="X186" s="265"/>
      <c r="Y186" s="265"/>
      <c r="Z186" s="265"/>
      <c r="AA186" s="265">
        <f>'HESAPLAMA SAYFASI'!AA630</f>
        <v>0</v>
      </c>
      <c r="AB186" s="265"/>
      <c r="AC186" s="265"/>
      <c r="AD186" s="265"/>
      <c r="AE186" s="265"/>
      <c r="AF186" s="265"/>
      <c r="AG186" s="265">
        <f>'HESAPLAMA SAYFASI'!AG630</f>
        <v>0</v>
      </c>
      <c r="AH186" s="265"/>
      <c r="AI186" s="265"/>
      <c r="AJ186" s="265"/>
      <c r="AK186" s="265"/>
      <c r="AL186" s="265"/>
      <c r="AM186" s="103">
        <f t="shared" si="24"/>
        <v>0</v>
      </c>
    </row>
    <row r="187" spans="1:39" x14ac:dyDescent="0.25">
      <c r="A187" s="277"/>
      <c r="B187" s="250"/>
      <c r="C187" s="274"/>
      <c r="D187" s="110" t="s">
        <v>21</v>
      </c>
      <c r="E187" s="265">
        <f ca="1">'HESAPLAMA SAYFASI'!E631</f>
        <v>0</v>
      </c>
      <c r="F187" s="265"/>
      <c r="G187" s="265"/>
      <c r="H187" s="265"/>
      <c r="I187" s="265">
        <f ca="1">'HESAPLAMA SAYFASI'!I631</f>
        <v>0</v>
      </c>
      <c r="J187" s="265"/>
      <c r="K187" s="265"/>
      <c r="L187" s="265"/>
      <c r="M187" s="265"/>
      <c r="N187" s="265"/>
      <c r="O187" s="265">
        <f ca="1">'HESAPLAMA SAYFASI'!O631</f>
        <v>0</v>
      </c>
      <c r="P187" s="265"/>
      <c r="Q187" s="265"/>
      <c r="R187" s="265"/>
      <c r="S187" s="265"/>
      <c r="T187" s="265"/>
      <c r="U187" s="265">
        <f ca="1">'HESAPLAMA SAYFASI'!U631</f>
        <v>0</v>
      </c>
      <c r="V187" s="265"/>
      <c r="W187" s="265"/>
      <c r="X187" s="265"/>
      <c r="Y187" s="265"/>
      <c r="Z187" s="265"/>
      <c r="AA187" s="265">
        <f ca="1">'HESAPLAMA SAYFASI'!AA631</f>
        <v>0</v>
      </c>
      <c r="AB187" s="265"/>
      <c r="AC187" s="265"/>
      <c r="AD187" s="265"/>
      <c r="AE187" s="265"/>
      <c r="AF187" s="265"/>
      <c r="AG187" s="265">
        <f ca="1">'HESAPLAMA SAYFASI'!AG631</f>
        <v>0</v>
      </c>
      <c r="AH187" s="265"/>
      <c r="AI187" s="265"/>
      <c r="AJ187" s="265"/>
      <c r="AK187" s="265"/>
      <c r="AL187" s="265"/>
      <c r="AM187" s="103">
        <f t="shared" ca="1" si="24"/>
        <v>0</v>
      </c>
    </row>
    <row r="188" spans="1:39" ht="15.75" thickBot="1" x14ac:dyDescent="0.3">
      <c r="A188" s="278"/>
      <c r="B188" s="288"/>
      <c r="C188" s="279"/>
      <c r="D188" s="112" t="s">
        <v>16</v>
      </c>
      <c r="E188" s="282">
        <f ca="1">'HESAPLAMA SAYFASI'!E633</f>
        <v>0</v>
      </c>
      <c r="F188" s="282"/>
      <c r="G188" s="282"/>
      <c r="H188" s="282"/>
      <c r="I188" s="282">
        <f ca="1">'HESAPLAMA SAYFASI'!I633</f>
        <v>0</v>
      </c>
      <c r="J188" s="282"/>
      <c r="K188" s="282"/>
      <c r="L188" s="282"/>
      <c r="M188" s="282"/>
      <c r="N188" s="282"/>
      <c r="O188" s="282">
        <f ca="1">'HESAPLAMA SAYFASI'!O633</f>
        <v>0</v>
      </c>
      <c r="P188" s="282"/>
      <c r="Q188" s="282"/>
      <c r="R188" s="282"/>
      <c r="S188" s="282"/>
      <c r="T188" s="282"/>
      <c r="U188" s="282">
        <f ca="1">'HESAPLAMA SAYFASI'!U633</f>
        <v>0</v>
      </c>
      <c r="V188" s="282"/>
      <c r="W188" s="282"/>
      <c r="X188" s="282"/>
      <c r="Y188" s="282"/>
      <c r="Z188" s="282"/>
      <c r="AA188" s="282">
        <f ca="1">'HESAPLAMA SAYFASI'!AA633</f>
        <v>0</v>
      </c>
      <c r="AB188" s="282"/>
      <c r="AC188" s="282"/>
      <c r="AD188" s="282"/>
      <c r="AE188" s="282"/>
      <c r="AF188" s="282"/>
      <c r="AG188" s="282">
        <f ca="1">'HESAPLAMA SAYFASI'!AG633</f>
        <v>0</v>
      </c>
      <c r="AH188" s="282"/>
      <c r="AI188" s="282"/>
      <c r="AJ188" s="282"/>
      <c r="AK188" s="282"/>
      <c r="AL188" s="282"/>
      <c r="AM188" s="109">
        <f t="shared" ca="1" si="24"/>
        <v>0</v>
      </c>
    </row>
    <row r="189" spans="1:39" x14ac:dyDescent="0.25">
      <c r="A189" s="294" t="s">
        <v>70</v>
      </c>
      <c r="B189" s="295"/>
      <c r="C189" s="295"/>
      <c r="D189" s="295"/>
      <c r="E189" s="295"/>
      <c r="F189" s="295"/>
      <c r="G189" s="295"/>
      <c r="H189" s="295"/>
      <c r="I189" s="295"/>
      <c r="J189" s="295"/>
      <c r="K189" s="295"/>
      <c r="L189" s="295"/>
      <c r="M189" s="295"/>
      <c r="N189" s="295"/>
      <c r="O189" s="295"/>
      <c r="P189" s="295"/>
      <c r="Q189" s="295"/>
      <c r="R189" s="295"/>
      <c r="S189" s="295"/>
      <c r="T189" s="295"/>
      <c r="U189" s="295"/>
      <c r="V189" s="295"/>
      <c r="W189" s="295"/>
      <c r="X189" s="295"/>
      <c r="Y189" s="295"/>
      <c r="Z189" s="295"/>
      <c r="AA189" s="295"/>
      <c r="AB189" s="295"/>
      <c r="AC189" s="295"/>
      <c r="AD189" s="295"/>
      <c r="AE189" s="295"/>
      <c r="AF189" s="295"/>
      <c r="AG189" s="295"/>
      <c r="AH189" s="295"/>
      <c r="AI189" s="295"/>
      <c r="AJ189" s="295"/>
      <c r="AK189" s="295"/>
      <c r="AL189" s="295"/>
      <c r="AM189" s="113">
        <f>AM15+AM22+AM29+AM36+AM43+AM50+AM57+AM64+AM71+AM78+AM85+AM92+AM99+AM106+AM113+AM120+AM127+AM134+AM141+AM148+AM155+AM162+AM169+AM176+AM183</f>
        <v>0</v>
      </c>
    </row>
    <row r="190" spans="1:39" x14ac:dyDescent="0.25">
      <c r="A190" s="296" t="str">
        <f>"GELİR VERGİSİ GENEL TOPLAMI "&amp;Ayarlar!$A$4</f>
        <v>GELİR VERGİSİ GENEL TOPLAMI Gelir Vergisi Oranı (0,15)</v>
      </c>
      <c r="B190" s="297"/>
      <c r="C190" s="297"/>
      <c r="D190" s="297"/>
      <c r="E190" s="297"/>
      <c r="F190" s="297"/>
      <c r="G190" s="297"/>
      <c r="H190" s="297"/>
      <c r="I190" s="297"/>
      <c r="J190" s="297"/>
      <c r="K190" s="297"/>
      <c r="L190" s="297"/>
      <c r="M190" s="297"/>
      <c r="N190" s="297"/>
      <c r="O190" s="297"/>
      <c r="P190" s="297"/>
      <c r="Q190" s="297"/>
      <c r="R190" s="297"/>
      <c r="S190" s="297"/>
      <c r="T190" s="297"/>
      <c r="U190" s="297"/>
      <c r="V190" s="297"/>
      <c r="W190" s="297"/>
      <c r="X190" s="297"/>
      <c r="Y190" s="297"/>
      <c r="Z190" s="297"/>
      <c r="AA190" s="297"/>
      <c r="AB190" s="297"/>
      <c r="AC190" s="297"/>
      <c r="AD190" s="297"/>
      <c r="AE190" s="297"/>
      <c r="AF190" s="297"/>
      <c r="AG190" s="297"/>
      <c r="AH190" s="297"/>
      <c r="AI190" s="297"/>
      <c r="AJ190" s="297"/>
      <c r="AK190" s="297"/>
      <c r="AL190" s="297"/>
      <c r="AM190" s="114">
        <f t="shared" ref="AM190:AM194" si="25">AM16+AM23+AM30+AM37+AM44+AM51+AM58+AM65+AM72+AM79+AM86+AM93+AM100+AM107+AM114+AM121+AM128+AM135+AM142+AM149+AM156+AM163+AM170+AM177+AM184</f>
        <v>0</v>
      </c>
    </row>
    <row r="191" spans="1:39" x14ac:dyDescent="0.25">
      <c r="A191" s="296" t="s">
        <v>71</v>
      </c>
      <c r="B191" s="297"/>
      <c r="C191" s="297"/>
      <c r="D191" s="297"/>
      <c r="E191" s="297"/>
      <c r="F191" s="297"/>
      <c r="G191" s="297"/>
      <c r="H191" s="297"/>
      <c r="I191" s="297"/>
      <c r="J191" s="297"/>
      <c r="K191" s="297"/>
      <c r="L191" s="297"/>
      <c r="M191" s="297"/>
      <c r="N191" s="297"/>
      <c r="O191" s="297"/>
      <c r="P191" s="297"/>
      <c r="Q191" s="297"/>
      <c r="R191" s="297"/>
      <c r="S191" s="297"/>
      <c r="T191" s="297"/>
      <c r="U191" s="297"/>
      <c r="V191" s="297"/>
      <c r="W191" s="297"/>
      <c r="X191" s="297"/>
      <c r="Y191" s="297"/>
      <c r="Z191" s="297"/>
      <c r="AA191" s="297"/>
      <c r="AB191" s="297"/>
      <c r="AC191" s="297"/>
      <c r="AD191" s="297"/>
      <c r="AE191" s="297"/>
      <c r="AF191" s="297"/>
      <c r="AG191" s="297"/>
      <c r="AH191" s="297"/>
      <c r="AI191" s="297"/>
      <c r="AJ191" s="297"/>
      <c r="AK191" s="297"/>
      <c r="AL191" s="297"/>
      <c r="AM191" s="114">
        <f t="shared" si="25"/>
        <v>0</v>
      </c>
    </row>
    <row r="192" spans="1:39" x14ac:dyDescent="0.25">
      <c r="A192" s="296" t="s">
        <v>72</v>
      </c>
      <c r="B192" s="297"/>
      <c r="C192" s="297"/>
      <c r="D192" s="297"/>
      <c r="E192" s="297"/>
      <c r="F192" s="297"/>
      <c r="G192" s="297"/>
      <c r="H192" s="297"/>
      <c r="I192" s="297"/>
      <c r="J192" s="297"/>
      <c r="K192" s="297"/>
      <c r="L192" s="297"/>
      <c r="M192" s="297"/>
      <c r="N192" s="297"/>
      <c r="O192" s="297"/>
      <c r="P192" s="297"/>
      <c r="Q192" s="297"/>
      <c r="R192" s="297"/>
      <c r="S192" s="297"/>
      <c r="T192" s="297"/>
      <c r="U192" s="297"/>
      <c r="V192" s="297"/>
      <c r="W192" s="297"/>
      <c r="X192" s="297"/>
      <c r="Y192" s="297"/>
      <c r="Z192" s="297"/>
      <c r="AA192" s="297"/>
      <c r="AB192" s="297"/>
      <c r="AC192" s="297"/>
      <c r="AD192" s="297"/>
      <c r="AE192" s="297"/>
      <c r="AF192" s="297"/>
      <c r="AG192" s="297"/>
      <c r="AH192" s="297"/>
      <c r="AI192" s="297"/>
      <c r="AJ192" s="297"/>
      <c r="AK192" s="297"/>
      <c r="AL192" s="297"/>
      <c r="AM192" s="114">
        <f t="shared" si="25"/>
        <v>0</v>
      </c>
    </row>
    <row r="193" spans="1:39" x14ac:dyDescent="0.25">
      <c r="A193" s="296" t="s">
        <v>73</v>
      </c>
      <c r="B193" s="297"/>
      <c r="C193" s="297"/>
      <c r="D193" s="297"/>
      <c r="E193" s="297"/>
      <c r="F193" s="297"/>
      <c r="G193" s="297"/>
      <c r="H193" s="297"/>
      <c r="I193" s="297"/>
      <c r="J193" s="297"/>
      <c r="K193" s="297"/>
      <c r="L193" s="297"/>
      <c r="M193" s="297"/>
      <c r="N193" s="297"/>
      <c r="O193" s="297"/>
      <c r="P193" s="297"/>
      <c r="Q193" s="297"/>
      <c r="R193" s="297"/>
      <c r="S193" s="297"/>
      <c r="T193" s="297"/>
      <c r="U193" s="297"/>
      <c r="V193" s="297"/>
      <c r="W193" s="297"/>
      <c r="X193" s="297"/>
      <c r="Y193" s="297"/>
      <c r="Z193" s="297"/>
      <c r="AA193" s="297"/>
      <c r="AB193" s="297"/>
      <c r="AC193" s="297"/>
      <c r="AD193" s="297"/>
      <c r="AE193" s="297"/>
      <c r="AF193" s="297"/>
      <c r="AG193" s="297"/>
      <c r="AH193" s="297"/>
      <c r="AI193" s="297"/>
      <c r="AJ193" s="297"/>
      <c r="AK193" s="297"/>
      <c r="AL193" s="297"/>
      <c r="AM193" s="114">
        <f t="shared" ca="1" si="25"/>
        <v>0</v>
      </c>
    </row>
    <row r="194" spans="1:39" ht="15.75" thickBot="1" x14ac:dyDescent="0.3">
      <c r="A194" s="289" t="s">
        <v>74</v>
      </c>
      <c r="B194" s="290"/>
      <c r="C194" s="290"/>
      <c r="D194" s="290"/>
      <c r="E194" s="290"/>
      <c r="F194" s="290"/>
      <c r="G194" s="290"/>
      <c r="H194" s="290"/>
      <c r="I194" s="290"/>
      <c r="J194" s="290"/>
      <c r="K194" s="290"/>
      <c r="L194" s="290"/>
      <c r="M194" s="290"/>
      <c r="N194" s="290"/>
      <c r="O194" s="290"/>
      <c r="P194" s="290"/>
      <c r="Q194" s="290"/>
      <c r="R194" s="290"/>
      <c r="S194" s="290"/>
      <c r="T194" s="290"/>
      <c r="U194" s="290"/>
      <c r="V194" s="290"/>
      <c r="W194" s="290"/>
      <c r="X194" s="290"/>
      <c r="Y194" s="290"/>
      <c r="Z194" s="290"/>
      <c r="AA194" s="290"/>
      <c r="AB194" s="290"/>
      <c r="AC194" s="290"/>
      <c r="AD194" s="290"/>
      <c r="AE194" s="290"/>
      <c r="AF194" s="290"/>
      <c r="AG194" s="290"/>
      <c r="AH194" s="290"/>
      <c r="AI194" s="290"/>
      <c r="AJ194" s="290"/>
      <c r="AK194" s="290"/>
      <c r="AL194" s="291"/>
      <c r="AM194" s="115">
        <f t="shared" ca="1" si="25"/>
        <v>0</v>
      </c>
    </row>
    <row r="197" spans="1:39" x14ac:dyDescent="0.25">
      <c r="A197" s="99"/>
      <c r="B197" s="99"/>
      <c r="C197" s="99"/>
      <c r="D197" s="160" t="s">
        <v>103</v>
      </c>
      <c r="E197" s="160"/>
      <c r="F197" s="160"/>
      <c r="G197" s="160"/>
      <c r="H197" s="160"/>
      <c r="I197" s="160"/>
      <c r="J197" s="160"/>
      <c r="K197" s="160"/>
      <c r="L197" s="99"/>
      <c r="M197" s="99"/>
      <c r="N197" s="99"/>
      <c r="O197" s="160" t="s">
        <v>67</v>
      </c>
      <c r="P197" s="160"/>
      <c r="Q197" s="160"/>
      <c r="R197" s="160"/>
      <c r="S197" s="160"/>
      <c r="T197" s="160"/>
      <c r="U197" s="160"/>
      <c r="V197" s="160"/>
      <c r="AF197" s="160" t="s">
        <v>90</v>
      </c>
      <c r="AG197" s="160"/>
      <c r="AH197" s="160"/>
      <c r="AI197" s="160"/>
      <c r="AJ197" s="160"/>
      <c r="AK197" s="160"/>
      <c r="AL197" s="160"/>
      <c r="AM197" s="160"/>
    </row>
    <row r="198" spans="1:39" s="99" customFormat="1" x14ac:dyDescent="0.25">
      <c r="A198" s="156" t="s">
        <v>60</v>
      </c>
      <c r="B198" s="156"/>
      <c r="C198" s="156"/>
      <c r="D198" s="161">
        <f ca="1">'VERİ GİRİŞİ'!$M$1</f>
        <v>46142</v>
      </c>
      <c r="E198" s="158"/>
      <c r="F198" s="158"/>
      <c r="G198" s="158"/>
      <c r="H198" s="158"/>
      <c r="I198" s="158"/>
      <c r="J198" s="158"/>
      <c r="K198" s="158"/>
      <c r="L198" s="156" t="s">
        <v>60</v>
      </c>
      <c r="M198" s="156"/>
      <c r="N198" s="156"/>
      <c r="O198" s="161">
        <f ca="1">'VERİ GİRİŞİ'!$M$1</f>
        <v>46142</v>
      </c>
      <c r="P198" s="158"/>
      <c r="Q198" s="158"/>
      <c r="R198" s="158"/>
      <c r="S198" s="158"/>
      <c r="T198" s="158"/>
      <c r="U198" s="158"/>
      <c r="V198" s="158"/>
      <c r="AB198" s="156" t="s">
        <v>60</v>
      </c>
      <c r="AC198" s="156"/>
      <c r="AD198" s="156"/>
      <c r="AE198" s="156"/>
      <c r="AF198" s="161">
        <f ca="1">'VERİ GİRİŞİ'!$M$1</f>
        <v>46142</v>
      </c>
      <c r="AG198" s="158"/>
      <c r="AH198" s="158"/>
      <c r="AI198" s="158"/>
      <c r="AJ198" s="158"/>
      <c r="AK198" s="158"/>
      <c r="AL198" s="158"/>
      <c r="AM198" s="158"/>
    </row>
    <row r="199" spans="1:39" x14ac:dyDescent="0.25">
      <c r="A199" s="156" t="s">
        <v>102</v>
      </c>
      <c r="B199" s="156"/>
      <c r="C199" s="156"/>
      <c r="D199" s="161">
        <f>'VERİ GİRİŞİ'!$U$4</f>
        <v>0</v>
      </c>
      <c r="E199" s="158"/>
      <c r="F199" s="158"/>
      <c r="G199" s="158"/>
      <c r="H199" s="158"/>
      <c r="I199" s="158"/>
      <c r="J199" s="158"/>
      <c r="K199" s="158"/>
      <c r="L199" s="156" t="s">
        <v>102</v>
      </c>
      <c r="M199" s="156"/>
      <c r="N199" s="156"/>
      <c r="O199" s="158">
        <f>'VERİ GİRİŞİ'!$U$1</f>
        <v>0</v>
      </c>
      <c r="P199" s="158"/>
      <c r="Q199" s="158"/>
      <c r="R199" s="158"/>
      <c r="S199" s="158"/>
      <c r="T199" s="158"/>
      <c r="U199" s="158"/>
      <c r="V199" s="158"/>
      <c r="AB199" s="156" t="s">
        <v>102</v>
      </c>
      <c r="AC199" s="156"/>
      <c r="AD199" s="156"/>
      <c r="AE199" s="156"/>
      <c r="AF199" s="158">
        <f>'VERİ GİRİŞİ'!$AD$1</f>
        <v>0</v>
      </c>
      <c r="AG199" s="158"/>
      <c r="AH199" s="158"/>
      <c r="AI199" s="158"/>
      <c r="AJ199" s="158"/>
      <c r="AK199" s="158"/>
      <c r="AL199" s="158"/>
      <c r="AM199" s="158"/>
    </row>
    <row r="200" spans="1:39" x14ac:dyDescent="0.25">
      <c r="A200" s="156" t="s">
        <v>101</v>
      </c>
      <c r="B200" s="156"/>
      <c r="C200" s="156"/>
      <c r="D200" s="157">
        <f>'VERİ GİRİŞİ'!$U$5</f>
        <v>0</v>
      </c>
      <c r="E200" s="157"/>
      <c r="F200" s="157"/>
      <c r="G200" s="157"/>
      <c r="H200" s="157"/>
      <c r="I200" s="157"/>
      <c r="J200" s="157"/>
      <c r="K200" s="157"/>
      <c r="L200" s="156" t="s">
        <v>101</v>
      </c>
      <c r="M200" s="156"/>
      <c r="N200" s="156"/>
      <c r="O200" s="158">
        <f>'VERİ GİRİŞİ'!$U$2</f>
        <v>0</v>
      </c>
      <c r="P200" s="158"/>
      <c r="Q200" s="158"/>
      <c r="R200" s="158"/>
      <c r="S200" s="158"/>
      <c r="T200" s="158"/>
      <c r="U200" s="158"/>
      <c r="V200" s="158"/>
      <c r="AB200" s="156" t="s">
        <v>101</v>
      </c>
      <c r="AC200" s="156"/>
      <c r="AD200" s="156"/>
      <c r="AE200" s="156"/>
      <c r="AF200" s="158">
        <f>'VERİ GİRİŞİ'!$AD$2</f>
        <v>0</v>
      </c>
      <c r="AG200" s="158"/>
      <c r="AH200" s="158"/>
      <c r="AI200" s="158"/>
      <c r="AJ200" s="158"/>
      <c r="AK200" s="158"/>
      <c r="AL200" s="158"/>
      <c r="AM200" s="158"/>
    </row>
  </sheetData>
  <mergeCells count="1024">
    <mergeCell ref="A194:AL194"/>
    <mergeCell ref="AG124:AL124"/>
    <mergeCell ref="AH6:AJ6"/>
    <mergeCell ref="AK6:AM6"/>
    <mergeCell ref="A5:AM5"/>
    <mergeCell ref="A189:AL189"/>
    <mergeCell ref="A190:AL190"/>
    <mergeCell ref="A191:AL191"/>
    <mergeCell ref="A192:AL192"/>
    <mergeCell ref="A193:AL193"/>
    <mergeCell ref="B140:B146"/>
    <mergeCell ref="B147:B153"/>
    <mergeCell ref="B154:B160"/>
    <mergeCell ref="B161:B167"/>
    <mergeCell ref="B168:B174"/>
    <mergeCell ref="B175:B181"/>
    <mergeCell ref="B98:B104"/>
    <mergeCell ref="B105:B111"/>
    <mergeCell ref="B112:B118"/>
    <mergeCell ref="B119:B125"/>
    <mergeCell ref="B126:B132"/>
    <mergeCell ref="B133:B139"/>
    <mergeCell ref="B56:B62"/>
    <mergeCell ref="B63:B69"/>
    <mergeCell ref="B70:B76"/>
    <mergeCell ref="B77:B83"/>
    <mergeCell ref="B84:B90"/>
    <mergeCell ref="B91:B97"/>
    <mergeCell ref="B21:B27"/>
    <mergeCell ref="B28:B34"/>
    <mergeCell ref="B35:B41"/>
    <mergeCell ref="B49:B55"/>
    <mergeCell ref="C7:C13"/>
    <mergeCell ref="A7:A13"/>
    <mergeCell ref="AM7:AM13"/>
    <mergeCell ref="E7:N7"/>
    <mergeCell ref="O7:Z7"/>
    <mergeCell ref="AA7:AL7"/>
    <mergeCell ref="AG185:AL185"/>
    <mergeCell ref="AG125:AL125"/>
    <mergeCell ref="AG127:AL127"/>
    <mergeCell ref="AG128:AL128"/>
    <mergeCell ref="AG129:AL129"/>
    <mergeCell ref="AG104:AL104"/>
    <mergeCell ref="AG106:AL106"/>
    <mergeCell ref="AG107:AL107"/>
    <mergeCell ref="AG108:AL108"/>
    <mergeCell ref="AG109:AL109"/>
    <mergeCell ref="AG90:AL90"/>
    <mergeCell ref="AG92:AL92"/>
    <mergeCell ref="AG93:AL93"/>
    <mergeCell ref="B182:B188"/>
    <mergeCell ref="AG186:AL186"/>
    <mergeCell ref="AG187:AL187"/>
    <mergeCell ref="AG188:AL188"/>
    <mergeCell ref="AG167:AL167"/>
    <mergeCell ref="AG169:AL169"/>
    <mergeCell ref="AG170:AL170"/>
    <mergeCell ref="AG171:AL171"/>
    <mergeCell ref="AG172:AL172"/>
    <mergeCell ref="AG153:AL153"/>
    <mergeCell ref="AG155:AL155"/>
    <mergeCell ref="AG162:AL162"/>
    <mergeCell ref="AG163:AL163"/>
    <mergeCell ref="AG164:AL164"/>
    <mergeCell ref="AG144:AL144"/>
    <mergeCell ref="AG145:AL145"/>
    <mergeCell ref="AG146:AL146"/>
    <mergeCell ref="AG148:AL148"/>
    <mergeCell ref="AG149:AL149"/>
    <mergeCell ref="AG183:AL183"/>
    <mergeCell ref="AG184:AL184"/>
    <mergeCell ref="AG181:AL181"/>
    <mergeCell ref="AG165:AL165"/>
    <mergeCell ref="AG150:AL150"/>
    <mergeCell ref="AG25:AL25"/>
    <mergeCell ref="AG26:AL26"/>
    <mergeCell ref="AG27:AL27"/>
    <mergeCell ref="AG29:AL29"/>
    <mergeCell ref="AG30:AL30"/>
    <mergeCell ref="AG31:AL31"/>
    <mergeCell ref="AG94:AL94"/>
    <mergeCell ref="AG95:AL95"/>
    <mergeCell ref="AG83:AL83"/>
    <mergeCell ref="AG85:AL85"/>
    <mergeCell ref="AG86:AL86"/>
    <mergeCell ref="AG87:AL87"/>
    <mergeCell ref="AG88:AL88"/>
    <mergeCell ref="AG67:AL67"/>
    <mergeCell ref="AG68:AL68"/>
    <mergeCell ref="AG69:AL69"/>
    <mergeCell ref="AG71:AL71"/>
    <mergeCell ref="AG72:AL72"/>
    <mergeCell ref="AG60:AL60"/>
    <mergeCell ref="AG61:AL61"/>
    <mergeCell ref="AG64:AL64"/>
    <mergeCell ref="AG65:AL65"/>
    <mergeCell ref="AG66:AL66"/>
    <mergeCell ref="AG78:AL78"/>
    <mergeCell ref="E188:H188"/>
    <mergeCell ref="I188:N188"/>
    <mergeCell ref="O188:T188"/>
    <mergeCell ref="U188:Z188"/>
    <mergeCell ref="AA188:AF188"/>
    <mergeCell ref="E187:H187"/>
    <mergeCell ref="I187:N187"/>
    <mergeCell ref="O187:T187"/>
    <mergeCell ref="U187:Z187"/>
    <mergeCell ref="AA187:AF187"/>
    <mergeCell ref="E186:H186"/>
    <mergeCell ref="I186:N186"/>
    <mergeCell ref="O186:T186"/>
    <mergeCell ref="AA184:AF184"/>
    <mergeCell ref="E183:H183"/>
    <mergeCell ref="I183:N183"/>
    <mergeCell ref="O183:T183"/>
    <mergeCell ref="U183:Z183"/>
    <mergeCell ref="AA183:AF183"/>
    <mergeCell ref="E179:H179"/>
    <mergeCell ref="I179:N179"/>
    <mergeCell ref="U178:Z178"/>
    <mergeCell ref="AA178:AF178"/>
    <mergeCell ref="E176:H176"/>
    <mergeCell ref="I176:N176"/>
    <mergeCell ref="O176:T176"/>
    <mergeCell ref="U176:Z176"/>
    <mergeCell ref="AA176:AF176"/>
    <mergeCell ref="E177:H177"/>
    <mergeCell ref="AG10:AL10"/>
    <mergeCell ref="AG9:AL9"/>
    <mergeCell ref="E10:H10"/>
    <mergeCell ref="I10:N10"/>
    <mergeCell ref="O10:T10"/>
    <mergeCell ref="U10:Z10"/>
    <mergeCell ref="AA10:AF10"/>
    <mergeCell ref="B7:B13"/>
    <mergeCell ref="I9:N9"/>
    <mergeCell ref="O9:T9"/>
    <mergeCell ref="U9:Z9"/>
    <mergeCell ref="AA9:AF9"/>
    <mergeCell ref="E9:H9"/>
    <mergeCell ref="AG51:AL51"/>
    <mergeCell ref="AG52:AL52"/>
    <mergeCell ref="AG53:AL53"/>
    <mergeCell ref="AG54:AL54"/>
    <mergeCell ref="AG37:AL37"/>
    <mergeCell ref="AG38:AL38"/>
    <mergeCell ref="AG39:AL39"/>
    <mergeCell ref="AG40:AL40"/>
    <mergeCell ref="E46:H46"/>
    <mergeCell ref="I46:N46"/>
    <mergeCell ref="O46:T46"/>
    <mergeCell ref="U46:Z46"/>
    <mergeCell ref="AA46:AF46"/>
    <mergeCell ref="AA33:AF33"/>
    <mergeCell ref="AG50:AL50"/>
    <mergeCell ref="AG45:AL45"/>
    <mergeCell ref="O37:T37"/>
    <mergeCell ref="U37:Z37"/>
    <mergeCell ref="AA37:AF37"/>
    <mergeCell ref="A182:A188"/>
    <mergeCell ref="C182:C188"/>
    <mergeCell ref="E184:H184"/>
    <mergeCell ref="I184:N184"/>
    <mergeCell ref="O184:T184"/>
    <mergeCell ref="U184:Z184"/>
    <mergeCell ref="E181:H181"/>
    <mergeCell ref="I181:N181"/>
    <mergeCell ref="O181:T181"/>
    <mergeCell ref="U181:Z181"/>
    <mergeCell ref="AA181:AF181"/>
    <mergeCell ref="E180:H180"/>
    <mergeCell ref="I180:N180"/>
    <mergeCell ref="O180:T180"/>
    <mergeCell ref="U180:Z180"/>
    <mergeCell ref="AA180:AF180"/>
    <mergeCell ref="A175:A181"/>
    <mergeCell ref="C175:C181"/>
    <mergeCell ref="U186:Z186"/>
    <mergeCell ref="AA186:AF186"/>
    <mergeCell ref="E185:H185"/>
    <mergeCell ref="I185:N185"/>
    <mergeCell ref="O185:T185"/>
    <mergeCell ref="U185:Z185"/>
    <mergeCell ref="AA185:AF185"/>
    <mergeCell ref="O179:T179"/>
    <mergeCell ref="U179:Z179"/>
    <mergeCell ref="AA179:AF179"/>
    <mergeCell ref="AA177:AF177"/>
    <mergeCell ref="E178:H178"/>
    <mergeCell ref="I178:N178"/>
    <mergeCell ref="O178:T178"/>
    <mergeCell ref="I177:N177"/>
    <mergeCell ref="O177:T177"/>
    <mergeCell ref="U177:Z177"/>
    <mergeCell ref="U171:Z171"/>
    <mergeCell ref="AA171:AF171"/>
    <mergeCell ref="E169:H169"/>
    <mergeCell ref="I169:N169"/>
    <mergeCell ref="O169:T169"/>
    <mergeCell ref="U169:Z169"/>
    <mergeCell ref="AA169:AF169"/>
    <mergeCell ref="AG173:AL173"/>
    <mergeCell ref="E174:H174"/>
    <mergeCell ref="I174:N174"/>
    <mergeCell ref="O174:T174"/>
    <mergeCell ref="U174:Z174"/>
    <mergeCell ref="AA174:AF174"/>
    <mergeCell ref="E173:H173"/>
    <mergeCell ref="I173:N173"/>
    <mergeCell ref="O173:T173"/>
    <mergeCell ref="U173:Z173"/>
    <mergeCell ref="AA173:AF173"/>
    <mergeCell ref="E172:H172"/>
    <mergeCell ref="I172:N172"/>
    <mergeCell ref="O172:T172"/>
    <mergeCell ref="U172:Z172"/>
    <mergeCell ref="AA172:AF172"/>
    <mergeCell ref="A168:A174"/>
    <mergeCell ref="C168:C174"/>
    <mergeCell ref="E170:H170"/>
    <mergeCell ref="I170:N170"/>
    <mergeCell ref="O170:T170"/>
    <mergeCell ref="U170:Z170"/>
    <mergeCell ref="E167:H167"/>
    <mergeCell ref="I167:N167"/>
    <mergeCell ref="O167:T167"/>
    <mergeCell ref="U167:Z167"/>
    <mergeCell ref="AA167:AF167"/>
    <mergeCell ref="E166:H166"/>
    <mergeCell ref="I166:N166"/>
    <mergeCell ref="O166:T166"/>
    <mergeCell ref="U166:Z166"/>
    <mergeCell ref="AA166:AF166"/>
    <mergeCell ref="A161:A167"/>
    <mergeCell ref="C161:C167"/>
    <mergeCell ref="AA170:AF170"/>
    <mergeCell ref="E171:H171"/>
    <mergeCell ref="I171:N171"/>
    <mergeCell ref="O171:T171"/>
    <mergeCell ref="AA163:AF163"/>
    <mergeCell ref="E164:H164"/>
    <mergeCell ref="I164:N164"/>
    <mergeCell ref="O164:T164"/>
    <mergeCell ref="U164:Z164"/>
    <mergeCell ref="AA164:AF164"/>
    <mergeCell ref="E162:H162"/>
    <mergeCell ref="I162:N162"/>
    <mergeCell ref="O162:T162"/>
    <mergeCell ref="U162:Z162"/>
    <mergeCell ref="AA162:AF162"/>
    <mergeCell ref="E163:H163"/>
    <mergeCell ref="I163:N163"/>
    <mergeCell ref="O163:T163"/>
    <mergeCell ref="U163:Z163"/>
    <mergeCell ref="U157:Z157"/>
    <mergeCell ref="AA157:AF157"/>
    <mergeCell ref="E155:H155"/>
    <mergeCell ref="I155:N155"/>
    <mergeCell ref="O155:T155"/>
    <mergeCell ref="U155:Z155"/>
    <mergeCell ref="AA155:AF155"/>
    <mergeCell ref="AG166:AL166"/>
    <mergeCell ref="E160:H160"/>
    <mergeCell ref="I160:N160"/>
    <mergeCell ref="O160:T160"/>
    <mergeCell ref="U160:Z160"/>
    <mergeCell ref="AA160:AF160"/>
    <mergeCell ref="E159:H159"/>
    <mergeCell ref="I159:N159"/>
    <mergeCell ref="O159:T159"/>
    <mergeCell ref="U159:Z159"/>
    <mergeCell ref="AA159:AF159"/>
    <mergeCell ref="E158:H158"/>
    <mergeCell ref="I158:N158"/>
    <mergeCell ref="O158:T158"/>
    <mergeCell ref="U158:Z158"/>
    <mergeCell ref="AA158:AF158"/>
    <mergeCell ref="E165:H165"/>
    <mergeCell ref="I165:N165"/>
    <mergeCell ref="O165:T165"/>
    <mergeCell ref="U165:Z165"/>
    <mergeCell ref="A154:A160"/>
    <mergeCell ref="C154:C160"/>
    <mergeCell ref="E156:H156"/>
    <mergeCell ref="I156:N156"/>
    <mergeCell ref="O156:T156"/>
    <mergeCell ref="U156:Z156"/>
    <mergeCell ref="E153:H153"/>
    <mergeCell ref="I153:N153"/>
    <mergeCell ref="O153:T153"/>
    <mergeCell ref="U153:Z153"/>
    <mergeCell ref="AA153:AF153"/>
    <mergeCell ref="E152:H152"/>
    <mergeCell ref="I152:N152"/>
    <mergeCell ref="O152:T152"/>
    <mergeCell ref="U152:Z152"/>
    <mergeCell ref="AA152:AF152"/>
    <mergeCell ref="A147:A153"/>
    <mergeCell ref="C147:C153"/>
    <mergeCell ref="AA156:AF156"/>
    <mergeCell ref="E157:H157"/>
    <mergeCell ref="I157:N157"/>
    <mergeCell ref="O157:T157"/>
    <mergeCell ref="E151:H151"/>
    <mergeCell ref="I151:N151"/>
    <mergeCell ref="O151:T151"/>
    <mergeCell ref="U151:Z151"/>
    <mergeCell ref="AA151:AF151"/>
    <mergeCell ref="AA149:AF149"/>
    <mergeCell ref="E150:H150"/>
    <mergeCell ref="I150:N150"/>
    <mergeCell ref="O150:T150"/>
    <mergeCell ref="U150:Z150"/>
    <mergeCell ref="AG142:AL142"/>
    <mergeCell ref="AG143:AL143"/>
    <mergeCell ref="E146:H146"/>
    <mergeCell ref="I146:N146"/>
    <mergeCell ref="O146:T146"/>
    <mergeCell ref="U146:Z146"/>
    <mergeCell ref="AA146:AF146"/>
    <mergeCell ref="E145:H145"/>
    <mergeCell ref="I145:N145"/>
    <mergeCell ref="O145:T145"/>
    <mergeCell ref="U145:Z145"/>
    <mergeCell ref="AA145:AF145"/>
    <mergeCell ref="E144:H144"/>
    <mergeCell ref="I144:N144"/>
    <mergeCell ref="O144:T144"/>
    <mergeCell ref="U144:Z144"/>
    <mergeCell ref="AA144:AF144"/>
    <mergeCell ref="I143:N143"/>
    <mergeCell ref="O143:T143"/>
    <mergeCell ref="U143:Z143"/>
    <mergeCell ref="AA143:AF143"/>
    <mergeCell ref="AA150:AF150"/>
    <mergeCell ref="E148:H148"/>
    <mergeCell ref="I148:N148"/>
    <mergeCell ref="O148:T148"/>
    <mergeCell ref="U148:Z148"/>
    <mergeCell ref="AA148:AF148"/>
    <mergeCell ref="E149:H149"/>
    <mergeCell ref="I149:N149"/>
    <mergeCell ref="O149:T149"/>
    <mergeCell ref="U149:Z149"/>
    <mergeCell ref="E141:H141"/>
    <mergeCell ref="I141:N141"/>
    <mergeCell ref="O141:T141"/>
    <mergeCell ref="U141:Z141"/>
    <mergeCell ref="AA141:AF141"/>
    <mergeCell ref="O136:T136"/>
    <mergeCell ref="U136:Z136"/>
    <mergeCell ref="AA136:AF136"/>
    <mergeCell ref="U129:Z129"/>
    <mergeCell ref="AA129:AF129"/>
    <mergeCell ref="A140:A146"/>
    <mergeCell ref="C140:C146"/>
    <mergeCell ref="E142:H142"/>
    <mergeCell ref="I142:N142"/>
    <mergeCell ref="O142:T142"/>
    <mergeCell ref="U142:Z142"/>
    <mergeCell ref="E139:H139"/>
    <mergeCell ref="I139:N139"/>
    <mergeCell ref="O139:T139"/>
    <mergeCell ref="U139:Z139"/>
    <mergeCell ref="AA139:AF139"/>
    <mergeCell ref="E138:H138"/>
    <mergeCell ref="I138:N138"/>
    <mergeCell ref="O138:T138"/>
    <mergeCell ref="U138:Z138"/>
    <mergeCell ref="AA138:AF138"/>
    <mergeCell ref="AA142:AF142"/>
    <mergeCell ref="E143:H143"/>
    <mergeCell ref="A133:A139"/>
    <mergeCell ref="C133:C139"/>
    <mergeCell ref="E135:H135"/>
    <mergeCell ref="AG137:AL137"/>
    <mergeCell ref="E137:H137"/>
    <mergeCell ref="E127:H127"/>
    <mergeCell ref="I127:N127"/>
    <mergeCell ref="O127:T127"/>
    <mergeCell ref="U127:Z127"/>
    <mergeCell ref="AA127:AF127"/>
    <mergeCell ref="AG130:AL130"/>
    <mergeCell ref="A126:A132"/>
    <mergeCell ref="C126:C132"/>
    <mergeCell ref="E128:H128"/>
    <mergeCell ref="I128:N128"/>
    <mergeCell ref="O128:T128"/>
    <mergeCell ref="U128:Z128"/>
    <mergeCell ref="I137:N137"/>
    <mergeCell ref="O137:T137"/>
    <mergeCell ref="U137:Z137"/>
    <mergeCell ref="AA137:AF137"/>
    <mergeCell ref="AA135:AF135"/>
    <mergeCell ref="E136:H136"/>
    <mergeCell ref="I136:N136"/>
    <mergeCell ref="E131:H131"/>
    <mergeCell ref="I131:N131"/>
    <mergeCell ref="O131:T131"/>
    <mergeCell ref="E134:H134"/>
    <mergeCell ref="I134:N134"/>
    <mergeCell ref="O134:T134"/>
    <mergeCell ref="U134:Z134"/>
    <mergeCell ref="AA134:AF134"/>
    <mergeCell ref="AA128:AF128"/>
    <mergeCell ref="E129:H129"/>
    <mergeCell ref="I129:N129"/>
    <mergeCell ref="U131:Z131"/>
    <mergeCell ref="AA131:AF131"/>
    <mergeCell ref="E130:H130"/>
    <mergeCell ref="I130:N130"/>
    <mergeCell ref="O130:T130"/>
    <mergeCell ref="U130:Z130"/>
    <mergeCell ref="E122:H122"/>
    <mergeCell ref="I122:N122"/>
    <mergeCell ref="O122:T122"/>
    <mergeCell ref="U122:Z122"/>
    <mergeCell ref="AA122:AF122"/>
    <mergeCell ref="AA130:AF130"/>
    <mergeCell ref="AG134:AL134"/>
    <mergeCell ref="AG135:AL135"/>
    <mergeCell ref="E120:H120"/>
    <mergeCell ref="I120:N120"/>
    <mergeCell ref="O120:T120"/>
    <mergeCell ref="U120:Z120"/>
    <mergeCell ref="AA120:AF120"/>
    <mergeCell ref="AG123:AL123"/>
    <mergeCell ref="AG121:AL121"/>
    <mergeCell ref="AG122:AL122"/>
    <mergeCell ref="AG120:AL120"/>
    <mergeCell ref="I135:N135"/>
    <mergeCell ref="O135:T135"/>
    <mergeCell ref="U135:Z135"/>
    <mergeCell ref="E132:H132"/>
    <mergeCell ref="I132:N132"/>
    <mergeCell ref="O132:T132"/>
    <mergeCell ref="U132:Z132"/>
    <mergeCell ref="AA132:AF132"/>
    <mergeCell ref="O129:T129"/>
    <mergeCell ref="O108:T108"/>
    <mergeCell ref="U108:Z108"/>
    <mergeCell ref="AG110:AL110"/>
    <mergeCell ref="E109:H109"/>
    <mergeCell ref="I109:N109"/>
    <mergeCell ref="O109:T109"/>
    <mergeCell ref="U109:Z109"/>
    <mergeCell ref="A119:A125"/>
    <mergeCell ref="C119:C125"/>
    <mergeCell ref="E121:H121"/>
    <mergeCell ref="I121:N121"/>
    <mergeCell ref="O121:T121"/>
    <mergeCell ref="U121:Z121"/>
    <mergeCell ref="E124:H124"/>
    <mergeCell ref="I124:N124"/>
    <mergeCell ref="O124:T124"/>
    <mergeCell ref="U124:Z124"/>
    <mergeCell ref="AA124:AF124"/>
    <mergeCell ref="E123:H123"/>
    <mergeCell ref="I123:N123"/>
    <mergeCell ref="O123:T123"/>
    <mergeCell ref="U123:Z123"/>
    <mergeCell ref="AA121:AF121"/>
    <mergeCell ref="AA123:AF123"/>
    <mergeCell ref="E125:H125"/>
    <mergeCell ref="I125:N125"/>
    <mergeCell ref="O125:T125"/>
    <mergeCell ref="U125:Z125"/>
    <mergeCell ref="AA125:AF125"/>
    <mergeCell ref="O113:T113"/>
    <mergeCell ref="U113:Z113"/>
    <mergeCell ref="AA113:AF113"/>
    <mergeCell ref="AG113:AL113"/>
    <mergeCell ref="AG114:AL114"/>
    <mergeCell ref="E118:H118"/>
    <mergeCell ref="I118:N118"/>
    <mergeCell ref="O118:T118"/>
    <mergeCell ref="U118:Z118"/>
    <mergeCell ref="AA118:AF118"/>
    <mergeCell ref="E117:H117"/>
    <mergeCell ref="I117:N117"/>
    <mergeCell ref="O117:T117"/>
    <mergeCell ref="U117:Z117"/>
    <mergeCell ref="AA117:AF117"/>
    <mergeCell ref="E116:H116"/>
    <mergeCell ref="I116:N116"/>
    <mergeCell ref="O116:T116"/>
    <mergeCell ref="U116:Z116"/>
    <mergeCell ref="AA116:AF116"/>
    <mergeCell ref="AG118:AL118"/>
    <mergeCell ref="A112:A118"/>
    <mergeCell ref="C112:C118"/>
    <mergeCell ref="E114:H114"/>
    <mergeCell ref="I114:N114"/>
    <mergeCell ref="O114:T114"/>
    <mergeCell ref="U114:Z114"/>
    <mergeCell ref="E111:H111"/>
    <mergeCell ref="I111:N111"/>
    <mergeCell ref="O111:T111"/>
    <mergeCell ref="U111:Z111"/>
    <mergeCell ref="AA111:AF111"/>
    <mergeCell ref="E110:H110"/>
    <mergeCell ref="I110:N110"/>
    <mergeCell ref="O110:T110"/>
    <mergeCell ref="U110:Z110"/>
    <mergeCell ref="AA110:AF110"/>
    <mergeCell ref="AA114:AF114"/>
    <mergeCell ref="E115:H115"/>
    <mergeCell ref="I115:N115"/>
    <mergeCell ref="O115:T115"/>
    <mergeCell ref="U115:Z115"/>
    <mergeCell ref="AA115:AF115"/>
    <mergeCell ref="A105:A111"/>
    <mergeCell ref="C105:C111"/>
    <mergeCell ref="E107:H107"/>
    <mergeCell ref="I107:N107"/>
    <mergeCell ref="AA108:AF108"/>
    <mergeCell ref="E106:H106"/>
    <mergeCell ref="O107:T107"/>
    <mergeCell ref="U107:Z107"/>
    <mergeCell ref="E113:H113"/>
    <mergeCell ref="I113:N113"/>
    <mergeCell ref="I99:N99"/>
    <mergeCell ref="O99:T99"/>
    <mergeCell ref="U99:Z99"/>
    <mergeCell ref="AA99:AF99"/>
    <mergeCell ref="AG99:AL99"/>
    <mergeCell ref="AG103:AL103"/>
    <mergeCell ref="AG102:AL102"/>
    <mergeCell ref="AG100:AL100"/>
    <mergeCell ref="AG101:AL101"/>
    <mergeCell ref="E104:H104"/>
    <mergeCell ref="I104:N104"/>
    <mergeCell ref="O104:T104"/>
    <mergeCell ref="U104:Z104"/>
    <mergeCell ref="AA104:AF104"/>
    <mergeCell ref="I102:N102"/>
    <mergeCell ref="O102:T102"/>
    <mergeCell ref="U102:Z102"/>
    <mergeCell ref="AA102:AF102"/>
    <mergeCell ref="AA109:AF109"/>
    <mergeCell ref="AA107:AF107"/>
    <mergeCell ref="E108:H108"/>
    <mergeCell ref="I108:N108"/>
    <mergeCell ref="A98:A104"/>
    <mergeCell ref="C98:C104"/>
    <mergeCell ref="E100:H100"/>
    <mergeCell ref="I100:N100"/>
    <mergeCell ref="O100:T100"/>
    <mergeCell ref="U100:Z100"/>
    <mergeCell ref="E97:H97"/>
    <mergeCell ref="I97:N97"/>
    <mergeCell ref="O97:T97"/>
    <mergeCell ref="U97:Z97"/>
    <mergeCell ref="AA97:AF97"/>
    <mergeCell ref="E103:H103"/>
    <mergeCell ref="I103:N103"/>
    <mergeCell ref="O103:T103"/>
    <mergeCell ref="U103:Z103"/>
    <mergeCell ref="AA103:AF103"/>
    <mergeCell ref="E102:H102"/>
    <mergeCell ref="AA100:AF100"/>
    <mergeCell ref="E101:H101"/>
    <mergeCell ref="I101:N101"/>
    <mergeCell ref="O101:T101"/>
    <mergeCell ref="U101:Z101"/>
    <mergeCell ref="AA101:AF101"/>
    <mergeCell ref="I106:N106"/>
    <mergeCell ref="O106:T106"/>
    <mergeCell ref="U106:Z106"/>
    <mergeCell ref="AA106:AF106"/>
    <mergeCell ref="E99:H99"/>
    <mergeCell ref="E94:H94"/>
    <mergeCell ref="I94:N94"/>
    <mergeCell ref="O94:T94"/>
    <mergeCell ref="U94:Z94"/>
    <mergeCell ref="AA94:AF94"/>
    <mergeCell ref="E92:H92"/>
    <mergeCell ref="I92:N92"/>
    <mergeCell ref="O92:T92"/>
    <mergeCell ref="U92:Z92"/>
    <mergeCell ref="AA92:AF92"/>
    <mergeCell ref="AG96:AL96"/>
    <mergeCell ref="A91:A97"/>
    <mergeCell ref="C91:C97"/>
    <mergeCell ref="E93:H93"/>
    <mergeCell ref="I93:N93"/>
    <mergeCell ref="O93:T93"/>
    <mergeCell ref="U93:Z93"/>
    <mergeCell ref="AG97:AL97"/>
    <mergeCell ref="E96:H96"/>
    <mergeCell ref="I96:N96"/>
    <mergeCell ref="O96:T96"/>
    <mergeCell ref="U96:Z96"/>
    <mergeCell ref="AA96:AF96"/>
    <mergeCell ref="E95:H95"/>
    <mergeCell ref="I95:N95"/>
    <mergeCell ref="O95:T95"/>
    <mergeCell ref="AA93:AF93"/>
    <mergeCell ref="U95:Z95"/>
    <mergeCell ref="AA95:AF95"/>
    <mergeCell ref="U87:Z87"/>
    <mergeCell ref="AA87:AF87"/>
    <mergeCell ref="E85:H85"/>
    <mergeCell ref="I85:N85"/>
    <mergeCell ref="O85:T85"/>
    <mergeCell ref="U85:Z85"/>
    <mergeCell ref="AA85:AF85"/>
    <mergeCell ref="AG89:AL89"/>
    <mergeCell ref="E90:H90"/>
    <mergeCell ref="I90:N90"/>
    <mergeCell ref="O90:T90"/>
    <mergeCell ref="U90:Z90"/>
    <mergeCell ref="AA90:AF90"/>
    <mergeCell ref="E89:H89"/>
    <mergeCell ref="I89:N89"/>
    <mergeCell ref="O89:T89"/>
    <mergeCell ref="U89:Z89"/>
    <mergeCell ref="AA89:AF89"/>
    <mergeCell ref="E88:H88"/>
    <mergeCell ref="I88:N88"/>
    <mergeCell ref="O88:T88"/>
    <mergeCell ref="U88:Z88"/>
    <mergeCell ref="AA88:AF88"/>
    <mergeCell ref="A84:A90"/>
    <mergeCell ref="C84:C90"/>
    <mergeCell ref="E86:H86"/>
    <mergeCell ref="I86:N86"/>
    <mergeCell ref="O86:T86"/>
    <mergeCell ref="U86:Z86"/>
    <mergeCell ref="E83:H83"/>
    <mergeCell ref="I83:N83"/>
    <mergeCell ref="O83:T83"/>
    <mergeCell ref="U83:Z83"/>
    <mergeCell ref="AA83:AF83"/>
    <mergeCell ref="E82:H82"/>
    <mergeCell ref="I82:N82"/>
    <mergeCell ref="O82:T82"/>
    <mergeCell ref="U82:Z82"/>
    <mergeCell ref="AA82:AF82"/>
    <mergeCell ref="A77:A83"/>
    <mergeCell ref="C77:C83"/>
    <mergeCell ref="AA86:AF86"/>
    <mergeCell ref="E87:H87"/>
    <mergeCell ref="I87:N87"/>
    <mergeCell ref="O87:T87"/>
    <mergeCell ref="E81:H81"/>
    <mergeCell ref="I81:N81"/>
    <mergeCell ref="O81:T81"/>
    <mergeCell ref="U81:Z81"/>
    <mergeCell ref="AA81:AF81"/>
    <mergeCell ref="AA79:AF79"/>
    <mergeCell ref="E80:H80"/>
    <mergeCell ref="I80:N80"/>
    <mergeCell ref="O80:T80"/>
    <mergeCell ref="U80:Z80"/>
    <mergeCell ref="AA80:AF80"/>
    <mergeCell ref="E78:H78"/>
    <mergeCell ref="I78:N78"/>
    <mergeCell ref="O78:T78"/>
    <mergeCell ref="U78:Z78"/>
    <mergeCell ref="AA78:AF78"/>
    <mergeCell ref="E79:H79"/>
    <mergeCell ref="I79:N79"/>
    <mergeCell ref="O79:T79"/>
    <mergeCell ref="U79:Z79"/>
    <mergeCell ref="U73:Z73"/>
    <mergeCell ref="AA73:AF73"/>
    <mergeCell ref="E71:H71"/>
    <mergeCell ref="I71:N71"/>
    <mergeCell ref="O71:T71"/>
    <mergeCell ref="U71:Z71"/>
    <mergeCell ref="AA71:AF71"/>
    <mergeCell ref="AG73:AL73"/>
    <mergeCell ref="E76:H76"/>
    <mergeCell ref="I76:N76"/>
    <mergeCell ref="O76:T76"/>
    <mergeCell ref="U76:Z76"/>
    <mergeCell ref="AA76:AF76"/>
    <mergeCell ref="E75:H75"/>
    <mergeCell ref="I75:N75"/>
    <mergeCell ref="O75:T75"/>
    <mergeCell ref="U75:Z75"/>
    <mergeCell ref="AA75:AF75"/>
    <mergeCell ref="E74:H74"/>
    <mergeCell ref="I74:N74"/>
    <mergeCell ref="O74:T74"/>
    <mergeCell ref="U74:Z74"/>
    <mergeCell ref="AA74:AF74"/>
    <mergeCell ref="A70:A76"/>
    <mergeCell ref="C70:C76"/>
    <mergeCell ref="E72:H72"/>
    <mergeCell ref="I72:N72"/>
    <mergeCell ref="O72:T72"/>
    <mergeCell ref="U72:Z72"/>
    <mergeCell ref="O69:T69"/>
    <mergeCell ref="U69:Z69"/>
    <mergeCell ref="AA69:AF69"/>
    <mergeCell ref="E68:H68"/>
    <mergeCell ref="I68:N68"/>
    <mergeCell ref="O68:T68"/>
    <mergeCell ref="U68:Z68"/>
    <mergeCell ref="AA68:AF68"/>
    <mergeCell ref="A63:A69"/>
    <mergeCell ref="C63:C69"/>
    <mergeCell ref="AA72:AF72"/>
    <mergeCell ref="E73:H73"/>
    <mergeCell ref="I73:N73"/>
    <mergeCell ref="O73:T73"/>
    <mergeCell ref="E67:H67"/>
    <mergeCell ref="I67:N67"/>
    <mergeCell ref="O67:T67"/>
    <mergeCell ref="U67:Z67"/>
    <mergeCell ref="AA67:AF67"/>
    <mergeCell ref="AA66:AF66"/>
    <mergeCell ref="AA64:AF64"/>
    <mergeCell ref="E65:H65"/>
    <mergeCell ref="I65:N65"/>
    <mergeCell ref="O65:T65"/>
    <mergeCell ref="U65:Z65"/>
    <mergeCell ref="AA65:AF65"/>
    <mergeCell ref="E64:H64"/>
    <mergeCell ref="I64:N64"/>
    <mergeCell ref="O64:T64"/>
    <mergeCell ref="U64:Z64"/>
    <mergeCell ref="A56:A62"/>
    <mergeCell ref="C56:C62"/>
    <mergeCell ref="E58:H58"/>
    <mergeCell ref="I58:N58"/>
    <mergeCell ref="O58:T58"/>
    <mergeCell ref="U58:Z58"/>
    <mergeCell ref="AA58:AF58"/>
    <mergeCell ref="AA54:AF54"/>
    <mergeCell ref="AA52:AF52"/>
    <mergeCell ref="A49:A55"/>
    <mergeCell ref="C49:C55"/>
    <mergeCell ref="E52:H52"/>
    <mergeCell ref="I52:N52"/>
    <mergeCell ref="O52:T52"/>
    <mergeCell ref="U52:Z52"/>
    <mergeCell ref="E53:H53"/>
    <mergeCell ref="I53:N53"/>
    <mergeCell ref="O53:T53"/>
    <mergeCell ref="U53:Z53"/>
    <mergeCell ref="O51:T51"/>
    <mergeCell ref="U51:Z51"/>
    <mergeCell ref="U50:Z50"/>
    <mergeCell ref="AA50:AF50"/>
    <mergeCell ref="E62:H62"/>
    <mergeCell ref="I62:N62"/>
    <mergeCell ref="O62:T62"/>
    <mergeCell ref="U62:Z62"/>
    <mergeCell ref="AA62:AF62"/>
    <mergeCell ref="U60:Z60"/>
    <mergeCell ref="AA60:AF60"/>
    <mergeCell ref="E61:H61"/>
    <mergeCell ref="I61:N61"/>
    <mergeCell ref="A42:A48"/>
    <mergeCell ref="C42:C48"/>
    <mergeCell ref="E47:H47"/>
    <mergeCell ref="I47:N47"/>
    <mergeCell ref="O47:T47"/>
    <mergeCell ref="U47:Z47"/>
    <mergeCell ref="E43:H43"/>
    <mergeCell ref="I43:N43"/>
    <mergeCell ref="O43:T43"/>
    <mergeCell ref="U43:Z43"/>
    <mergeCell ref="AA43:AF43"/>
    <mergeCell ref="I44:N44"/>
    <mergeCell ref="O44:T44"/>
    <mergeCell ref="U44:Z44"/>
    <mergeCell ref="I40:N40"/>
    <mergeCell ref="O40:T40"/>
    <mergeCell ref="U40:Z40"/>
    <mergeCell ref="E41:H41"/>
    <mergeCell ref="I41:N41"/>
    <mergeCell ref="O41:T41"/>
    <mergeCell ref="U41:Z41"/>
    <mergeCell ref="AA41:AF41"/>
    <mergeCell ref="AA44:AF44"/>
    <mergeCell ref="E45:H45"/>
    <mergeCell ref="I45:N45"/>
    <mergeCell ref="O45:T45"/>
    <mergeCell ref="U45:Z45"/>
    <mergeCell ref="AA45:AF45"/>
    <mergeCell ref="B42:B48"/>
    <mergeCell ref="A28:A34"/>
    <mergeCell ref="C28:C34"/>
    <mergeCell ref="E33:H33"/>
    <mergeCell ref="I33:N33"/>
    <mergeCell ref="O33:T33"/>
    <mergeCell ref="U33:Z33"/>
    <mergeCell ref="E34:H34"/>
    <mergeCell ref="I34:N34"/>
    <mergeCell ref="O34:T34"/>
    <mergeCell ref="U34:Z34"/>
    <mergeCell ref="AA30:AF30"/>
    <mergeCell ref="E31:H31"/>
    <mergeCell ref="I31:N31"/>
    <mergeCell ref="O31:T31"/>
    <mergeCell ref="U31:Z31"/>
    <mergeCell ref="AG180:AL180"/>
    <mergeCell ref="AG179:AL179"/>
    <mergeCell ref="AG178:AL178"/>
    <mergeCell ref="AG177:AL177"/>
    <mergeCell ref="AG176:AL176"/>
    <mergeCell ref="AG174:AL174"/>
    <mergeCell ref="AG75:AL75"/>
    <mergeCell ref="AG160:AL160"/>
    <mergeCell ref="AG159:AL159"/>
    <mergeCell ref="AG158:AL158"/>
    <mergeCell ref="AG157:AL157"/>
    <mergeCell ref="AG156:AL156"/>
    <mergeCell ref="AA57:AF57"/>
    <mergeCell ref="AG141:AL141"/>
    <mergeCell ref="AG74:AL74"/>
    <mergeCell ref="AG139:AL139"/>
    <mergeCell ref="AG138:AL138"/>
    <mergeCell ref="AA165:AF165"/>
    <mergeCell ref="AG79:AL79"/>
    <mergeCell ref="AG116:AL116"/>
    <mergeCell ref="AG117:AL117"/>
    <mergeCell ref="AG115:AL115"/>
    <mergeCell ref="AG111:AL111"/>
    <mergeCell ref="AG47:AL47"/>
    <mergeCell ref="E44:H44"/>
    <mergeCell ref="E48:H48"/>
    <mergeCell ref="I48:N48"/>
    <mergeCell ref="O48:T48"/>
    <mergeCell ref="U48:Z48"/>
    <mergeCell ref="AA48:AF48"/>
    <mergeCell ref="A21:A27"/>
    <mergeCell ref="C21:C27"/>
    <mergeCell ref="E27:H27"/>
    <mergeCell ref="I27:N27"/>
    <mergeCell ref="O27:T27"/>
    <mergeCell ref="U27:Z27"/>
    <mergeCell ref="A35:A41"/>
    <mergeCell ref="C35:C41"/>
    <mergeCell ref="E39:H39"/>
    <mergeCell ref="I39:N39"/>
    <mergeCell ref="O39:T39"/>
    <mergeCell ref="U39:Z39"/>
    <mergeCell ref="E40:H40"/>
    <mergeCell ref="AA47:AF47"/>
    <mergeCell ref="AA51:AF51"/>
    <mergeCell ref="U55:Z55"/>
    <mergeCell ref="E50:H50"/>
    <mergeCell ref="I50:N50"/>
    <mergeCell ref="O50:T50"/>
    <mergeCell ref="AA38:AF38"/>
    <mergeCell ref="E36:H36"/>
    <mergeCell ref="I36:N36"/>
    <mergeCell ref="O36:T36"/>
    <mergeCell ref="U36:Z36"/>
    <mergeCell ref="AA36:AF36"/>
    <mergeCell ref="I37:N37"/>
    <mergeCell ref="AG36:AL36"/>
    <mergeCell ref="AG81:AL81"/>
    <mergeCell ref="AG82:AL82"/>
    <mergeCell ref="AG62:AL62"/>
    <mergeCell ref="AG58:AL58"/>
    <mergeCell ref="E57:H57"/>
    <mergeCell ref="I57:N57"/>
    <mergeCell ref="O57:T57"/>
    <mergeCell ref="U57:Z57"/>
    <mergeCell ref="AG44:AL44"/>
    <mergeCell ref="AG55:AL55"/>
    <mergeCell ref="AG57:AL57"/>
    <mergeCell ref="E51:H51"/>
    <mergeCell ref="I51:N51"/>
    <mergeCell ref="AA55:AF55"/>
    <mergeCell ref="E66:H66"/>
    <mergeCell ref="I66:N66"/>
    <mergeCell ref="O66:T66"/>
    <mergeCell ref="U66:Z66"/>
    <mergeCell ref="O61:T61"/>
    <mergeCell ref="U61:Z61"/>
    <mergeCell ref="AA61:AF61"/>
    <mergeCell ref="AA59:AF59"/>
    <mergeCell ref="E69:H69"/>
    <mergeCell ref="I69:N69"/>
    <mergeCell ref="C14:C20"/>
    <mergeCell ref="A14:A20"/>
    <mergeCell ref="U19:Z19"/>
    <mergeCell ref="AA19:AF19"/>
    <mergeCell ref="E18:H18"/>
    <mergeCell ref="I18:N18"/>
    <mergeCell ref="O18:T18"/>
    <mergeCell ref="U18:Z18"/>
    <mergeCell ref="AA18:AF18"/>
    <mergeCell ref="E17:H17"/>
    <mergeCell ref="I17:N17"/>
    <mergeCell ref="O17:T17"/>
    <mergeCell ref="U17:Z17"/>
    <mergeCell ref="AA17:AF17"/>
    <mergeCell ref="B14:B20"/>
    <mergeCell ref="E15:H15"/>
    <mergeCell ref="I15:N15"/>
    <mergeCell ref="O15:T15"/>
    <mergeCell ref="U15:Z15"/>
    <mergeCell ref="AA15:AF15"/>
    <mergeCell ref="E16:H16"/>
    <mergeCell ref="I16:N16"/>
    <mergeCell ref="O16:T16"/>
    <mergeCell ref="U16:Z16"/>
    <mergeCell ref="AA16:AF16"/>
    <mergeCell ref="AG15:AL15"/>
    <mergeCell ref="AG152:AL152"/>
    <mergeCell ref="AG151:AL151"/>
    <mergeCell ref="E60:H60"/>
    <mergeCell ref="I60:N60"/>
    <mergeCell ref="O60:T60"/>
    <mergeCell ref="E59:H59"/>
    <mergeCell ref="I59:N59"/>
    <mergeCell ref="O59:T59"/>
    <mergeCell ref="U59:Z59"/>
    <mergeCell ref="AG136:AL136"/>
    <mergeCell ref="AG132:AL132"/>
    <mergeCell ref="AG131:AL131"/>
    <mergeCell ref="E55:H55"/>
    <mergeCell ref="I55:N55"/>
    <mergeCell ref="O55:T55"/>
    <mergeCell ref="E54:H54"/>
    <mergeCell ref="I54:N54"/>
    <mergeCell ref="O54:T54"/>
    <mergeCell ref="U54:Z54"/>
    <mergeCell ref="AA53:AF53"/>
    <mergeCell ref="AG46:AL46"/>
    <mergeCell ref="AA39:AF39"/>
    <mergeCell ref="AG48:AL48"/>
    <mergeCell ref="E37:H37"/>
    <mergeCell ref="AG80:AL80"/>
    <mergeCell ref="AG76:AL76"/>
    <mergeCell ref="AA34:AF34"/>
    <mergeCell ref="E32:H32"/>
    <mergeCell ref="I32:N32"/>
    <mergeCell ref="O32:T32"/>
    <mergeCell ref="AG59:AL59"/>
    <mergeCell ref="AG17:AL17"/>
    <mergeCell ref="AG32:AL32"/>
    <mergeCell ref="AG20:AL20"/>
    <mergeCell ref="AG22:AL22"/>
    <mergeCell ref="O20:T20"/>
    <mergeCell ref="U20:Z20"/>
    <mergeCell ref="AA20:AF20"/>
    <mergeCell ref="AA25:AF25"/>
    <mergeCell ref="E26:H26"/>
    <mergeCell ref="I26:N26"/>
    <mergeCell ref="O26:T26"/>
    <mergeCell ref="U26:Z26"/>
    <mergeCell ref="AG43:AL43"/>
    <mergeCell ref="E20:H20"/>
    <mergeCell ref="I20:N20"/>
    <mergeCell ref="E19:H19"/>
    <mergeCell ref="I19:N19"/>
    <mergeCell ref="O19:T19"/>
    <mergeCell ref="AG23:AL23"/>
    <mergeCell ref="AG24:AL24"/>
    <mergeCell ref="AA40:AF40"/>
    <mergeCell ref="AG41:AL41"/>
    <mergeCell ref="U29:Z29"/>
    <mergeCell ref="AA29:AF29"/>
    <mergeCell ref="E30:H30"/>
    <mergeCell ref="I30:N30"/>
    <mergeCell ref="O30:T30"/>
    <mergeCell ref="U30:Z30"/>
    <mergeCell ref="E38:H38"/>
    <mergeCell ref="I38:N38"/>
    <mergeCell ref="O38:T38"/>
    <mergeCell ref="U38:Z38"/>
    <mergeCell ref="AG16:AL16"/>
    <mergeCell ref="AA26:AF26"/>
    <mergeCell ref="O24:T24"/>
    <mergeCell ref="U24:Z24"/>
    <mergeCell ref="AA24:AF24"/>
    <mergeCell ref="AG19:AL19"/>
    <mergeCell ref="AG18:AL18"/>
    <mergeCell ref="AA27:AF27"/>
    <mergeCell ref="AG33:AL33"/>
    <mergeCell ref="AG34:AL34"/>
    <mergeCell ref="E25:H25"/>
    <mergeCell ref="I25:N25"/>
    <mergeCell ref="O25:T25"/>
    <mergeCell ref="U25:Z25"/>
    <mergeCell ref="E24:H24"/>
    <mergeCell ref="I24:N24"/>
    <mergeCell ref="E22:H22"/>
    <mergeCell ref="I22:N22"/>
    <mergeCell ref="O22:T22"/>
    <mergeCell ref="U22:Z22"/>
    <mergeCell ref="AA22:AF22"/>
    <mergeCell ref="E23:H23"/>
    <mergeCell ref="I23:N23"/>
    <mergeCell ref="O23:T23"/>
    <mergeCell ref="U23:Z23"/>
    <mergeCell ref="AA23:AF23"/>
    <mergeCell ref="U32:Z32"/>
    <mergeCell ref="AA32:AF32"/>
    <mergeCell ref="AA31:AF31"/>
    <mergeCell ref="E29:H29"/>
    <mergeCell ref="I29:N29"/>
    <mergeCell ref="O29:T29"/>
    <mergeCell ref="A198:C198"/>
    <mergeCell ref="D198:K198"/>
    <mergeCell ref="A199:C199"/>
    <mergeCell ref="D199:K199"/>
    <mergeCell ref="A200:C200"/>
    <mergeCell ref="D200:K200"/>
    <mergeCell ref="AF197:AM197"/>
    <mergeCell ref="AB199:AE199"/>
    <mergeCell ref="AB200:AE200"/>
    <mergeCell ref="AF199:AM199"/>
    <mergeCell ref="AF200:AM200"/>
    <mergeCell ref="AB198:AE198"/>
    <mergeCell ref="AF198:AM198"/>
    <mergeCell ref="O197:V197"/>
    <mergeCell ref="O198:V198"/>
    <mergeCell ref="O199:V199"/>
    <mergeCell ref="O200:V200"/>
    <mergeCell ref="L198:N198"/>
    <mergeCell ref="L199:N199"/>
    <mergeCell ref="L200:N200"/>
    <mergeCell ref="D197:K197"/>
  </mergeCells>
  <phoneticPr fontId="10" type="noConversion"/>
  <pageMargins left="0" right="0" top="0" bottom="0" header="0" footer="0"/>
  <pageSetup paperSize="9" scale="54" fitToHeight="0" orientation="landscape" r:id="rId1"/>
  <rowBreaks count="4" manualBreakCount="4">
    <brk id="55" max="16383" man="1"/>
    <brk id="97" max="16383" man="1"/>
    <brk id="139" max="16383" man="1"/>
    <brk id="18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ayfa4">
    <pageSetUpPr fitToPage="1"/>
  </sheetPr>
  <dimension ref="A1:E39"/>
  <sheetViews>
    <sheetView topLeftCell="A3" zoomScaleNormal="100" workbookViewId="0">
      <selection activeCell="E9" sqref="E9"/>
    </sheetView>
  </sheetViews>
  <sheetFormatPr defaultColWidth="9.140625" defaultRowHeight="15" x14ac:dyDescent="0.25"/>
  <cols>
    <col min="1" max="1" width="7.85546875" style="93" customWidth="1"/>
    <col min="2" max="2" width="18.42578125" style="93" customWidth="1"/>
    <col min="3" max="3" width="26.28515625" style="93" customWidth="1"/>
    <col min="4" max="4" width="36.42578125" style="93" customWidth="1"/>
    <col min="5" max="5" width="18.7109375" style="93" customWidth="1"/>
    <col min="6" max="16384" width="9.140625" style="93"/>
  </cols>
  <sheetData>
    <row r="1" spans="1:5" ht="15.75" customHeight="1" x14ac:dyDescent="0.25">
      <c r="A1" s="298" t="str">
        <f>CONCATENATE('VERİ GİRİŞİ'!$B$1&amp;" İLÇE TARIM VE ORMAN MÜDÜRLÜĞÜ")</f>
        <v>ÇİVRİL İLÇE TARIM VE ORMAN MÜDÜRLÜĞÜ</v>
      </c>
      <c r="B1" s="298"/>
      <c r="C1" s="298"/>
      <c r="D1" s="298"/>
      <c r="E1" s="298"/>
    </row>
    <row r="2" spans="1:5" ht="24.75" customHeight="1" x14ac:dyDescent="0.25">
      <c r="A2" s="298"/>
      <c r="B2" s="298"/>
      <c r="C2" s="298"/>
      <c r="D2" s="298"/>
      <c r="E2" s="298"/>
    </row>
    <row r="3" spans="1:5" ht="21.75" customHeight="1" x14ac:dyDescent="0.25">
      <c r="A3" s="302" t="s">
        <v>89</v>
      </c>
      <c r="B3" s="302"/>
      <c r="C3" s="302"/>
      <c r="D3" s="302"/>
      <c r="E3" s="302"/>
    </row>
    <row r="4" spans="1:5" hidden="1" x14ac:dyDescent="0.25">
      <c r="A4" s="301"/>
      <c r="B4" s="301"/>
      <c r="C4" s="301"/>
      <c r="D4" s="301"/>
      <c r="E4" s="301"/>
    </row>
    <row r="5" spans="1:5" hidden="1" x14ac:dyDescent="0.25">
      <c r="A5" s="301"/>
      <c r="B5" s="301"/>
      <c r="C5" s="301"/>
      <c r="D5" s="301"/>
      <c r="E5" s="301"/>
    </row>
    <row r="6" spans="1:5" hidden="1" x14ac:dyDescent="0.25">
      <c r="A6" s="301"/>
      <c r="B6" s="301"/>
      <c r="C6" s="301"/>
      <c r="D6" s="301"/>
      <c r="E6" s="301"/>
    </row>
    <row r="7" spans="1:5" ht="18.75" customHeight="1" x14ac:dyDescent="0.25">
      <c r="A7" s="300"/>
      <c r="B7" s="300"/>
      <c r="C7" s="301"/>
      <c r="D7" s="301"/>
      <c r="E7" s="301"/>
    </row>
    <row r="8" spans="1:5" ht="25.5" customHeight="1" x14ac:dyDescent="0.25">
      <c r="A8" s="94" t="s">
        <v>22</v>
      </c>
      <c r="B8" s="94" t="s">
        <v>23</v>
      </c>
      <c r="C8" s="94" t="s">
        <v>6</v>
      </c>
      <c r="D8" s="94" t="s">
        <v>24</v>
      </c>
      <c r="E8" s="94" t="s">
        <v>25</v>
      </c>
    </row>
    <row r="9" spans="1:5" x14ac:dyDescent="0.25">
      <c r="A9" s="95">
        <v>1</v>
      </c>
      <c r="B9" s="96" t="str">
        <f>IF('VERİ GİRİŞİ'!B12="","",'VERİ GİRİŞİ'!B12)</f>
        <v/>
      </c>
      <c r="C9" s="100" t="str">
        <f>IF('VERİ GİRİŞİ'!C12="","",'VERİ GİRİŞİ'!C12)</f>
        <v/>
      </c>
      <c r="D9" s="100" t="str">
        <f>IF('VERİ GİRİŞİ'!D12="","",'VERİ GİRİŞİ'!D12)</f>
        <v/>
      </c>
      <c r="E9" s="97">
        <f ca="1">'ÇÖB Bordrosu'!AM20</f>
        <v>0</v>
      </c>
    </row>
    <row r="10" spans="1:5" x14ac:dyDescent="0.25">
      <c r="A10" s="95">
        <v>2</v>
      </c>
      <c r="B10" s="100" t="str">
        <f>IF('VERİ GİRİŞİ'!B13="","",'VERİ GİRİŞİ'!B13)</f>
        <v/>
      </c>
      <c r="C10" s="100" t="str">
        <f>IF('VERİ GİRİŞİ'!C13="","",'VERİ GİRİŞİ'!C13)</f>
        <v/>
      </c>
      <c r="D10" s="100" t="str">
        <f>IF('VERİ GİRİŞİ'!D13="","",'VERİ GİRİŞİ'!D13)</f>
        <v/>
      </c>
      <c r="E10" s="97">
        <f ca="1">'ÇÖB Bordrosu'!AM27</f>
        <v>0</v>
      </c>
    </row>
    <row r="11" spans="1:5" x14ac:dyDescent="0.25">
      <c r="A11" s="95">
        <v>3</v>
      </c>
      <c r="B11" s="100" t="str">
        <f>IF('VERİ GİRİŞİ'!B14="","",'VERİ GİRİŞİ'!B14)</f>
        <v/>
      </c>
      <c r="C11" s="100" t="str">
        <f>IF('VERİ GİRİŞİ'!C14="","",'VERİ GİRİŞİ'!C14)</f>
        <v/>
      </c>
      <c r="D11" s="100" t="str">
        <f>IF('VERİ GİRİŞİ'!D14="","",'VERİ GİRİŞİ'!D14)</f>
        <v/>
      </c>
      <c r="E11" s="97">
        <f ca="1">'ÇÖB Bordrosu'!AM34</f>
        <v>0</v>
      </c>
    </row>
    <row r="12" spans="1:5" x14ac:dyDescent="0.25">
      <c r="A12" s="95">
        <v>4</v>
      </c>
      <c r="B12" s="100" t="str">
        <f>IF('VERİ GİRİŞİ'!B15="","",'VERİ GİRİŞİ'!B15)</f>
        <v/>
      </c>
      <c r="C12" s="100" t="str">
        <f>IF('VERİ GİRİŞİ'!C15="","",'VERİ GİRİŞİ'!C15)</f>
        <v/>
      </c>
      <c r="D12" s="100" t="str">
        <f>IF('VERİ GİRİŞİ'!D15="","",'VERİ GİRİŞİ'!D15)</f>
        <v/>
      </c>
      <c r="E12" s="97">
        <f ca="1">'ÇÖB Bordrosu'!AM41</f>
        <v>0</v>
      </c>
    </row>
    <row r="13" spans="1:5" x14ac:dyDescent="0.25">
      <c r="A13" s="95">
        <v>5</v>
      </c>
      <c r="B13" s="100" t="str">
        <f>IF('VERİ GİRİŞİ'!B16="","",'VERİ GİRİŞİ'!B16)</f>
        <v/>
      </c>
      <c r="C13" s="100" t="str">
        <f>IF('VERİ GİRİŞİ'!C16="","",'VERİ GİRİŞİ'!C16)</f>
        <v/>
      </c>
      <c r="D13" s="100" t="str">
        <f>IF('VERİ GİRİŞİ'!D16="","",'VERİ GİRİŞİ'!D16)</f>
        <v/>
      </c>
      <c r="E13" s="97">
        <f ca="1">'ÇÖB Bordrosu'!AM48</f>
        <v>0</v>
      </c>
    </row>
    <row r="14" spans="1:5" x14ac:dyDescent="0.25">
      <c r="A14" s="95">
        <v>6</v>
      </c>
      <c r="B14" s="100" t="str">
        <f>IF('VERİ GİRİŞİ'!B17="","",'VERİ GİRİŞİ'!B17)</f>
        <v/>
      </c>
      <c r="C14" s="100" t="str">
        <f>IF('VERİ GİRİŞİ'!C17="","",'VERİ GİRİŞİ'!C17)</f>
        <v/>
      </c>
      <c r="D14" s="100" t="str">
        <f>IF('VERİ GİRİŞİ'!D17="","",'VERİ GİRİŞİ'!D17)</f>
        <v/>
      </c>
      <c r="E14" s="97">
        <f ca="1">'ÇÖB Bordrosu'!AM55</f>
        <v>0</v>
      </c>
    </row>
    <row r="15" spans="1:5" x14ac:dyDescent="0.25">
      <c r="A15" s="95">
        <v>7</v>
      </c>
      <c r="B15" s="100" t="str">
        <f>IF('VERİ GİRİŞİ'!B18="","",'VERİ GİRİŞİ'!B18)</f>
        <v/>
      </c>
      <c r="C15" s="100" t="str">
        <f>IF('VERİ GİRİŞİ'!C18="","",'VERİ GİRİŞİ'!C18)</f>
        <v/>
      </c>
      <c r="D15" s="100" t="str">
        <f>IF('VERİ GİRİŞİ'!D18="","",'VERİ GİRİŞİ'!D18)</f>
        <v/>
      </c>
      <c r="E15" s="97">
        <f ca="1">'ÇÖB Bordrosu'!AM62</f>
        <v>0</v>
      </c>
    </row>
    <row r="16" spans="1:5" x14ac:dyDescent="0.25">
      <c r="A16" s="95">
        <v>8</v>
      </c>
      <c r="B16" s="100" t="str">
        <f>IF('VERİ GİRİŞİ'!B19="","",'VERİ GİRİŞİ'!B19)</f>
        <v/>
      </c>
      <c r="C16" s="100" t="str">
        <f>IF('VERİ GİRİŞİ'!C19="","",'VERİ GİRİŞİ'!C19)</f>
        <v/>
      </c>
      <c r="D16" s="100" t="str">
        <f>IF('VERİ GİRİŞİ'!D19="","",'VERİ GİRİŞİ'!D19)</f>
        <v/>
      </c>
      <c r="E16" s="97">
        <f ca="1">'ÇÖB Bordrosu'!AM69</f>
        <v>0</v>
      </c>
    </row>
    <row r="17" spans="1:5" x14ac:dyDescent="0.25">
      <c r="A17" s="95">
        <v>9</v>
      </c>
      <c r="B17" s="100" t="str">
        <f>IF('VERİ GİRİŞİ'!B20="","",'VERİ GİRİŞİ'!B20)</f>
        <v/>
      </c>
      <c r="C17" s="100" t="str">
        <f>IF('VERİ GİRİŞİ'!C20="","",'VERİ GİRİŞİ'!C20)</f>
        <v/>
      </c>
      <c r="D17" s="100" t="str">
        <f>IF('VERİ GİRİŞİ'!D20="","",'VERİ GİRİŞİ'!D20)</f>
        <v/>
      </c>
      <c r="E17" s="97">
        <f ca="1">'ÇÖB Bordrosu'!AM76</f>
        <v>0</v>
      </c>
    </row>
    <row r="18" spans="1:5" x14ac:dyDescent="0.25">
      <c r="A18" s="95">
        <v>10</v>
      </c>
      <c r="B18" s="100" t="str">
        <f>IF('VERİ GİRİŞİ'!B21="","",'VERİ GİRİŞİ'!B21)</f>
        <v/>
      </c>
      <c r="C18" s="100" t="str">
        <f>IF('VERİ GİRİŞİ'!C21="","",'VERİ GİRİŞİ'!C21)</f>
        <v/>
      </c>
      <c r="D18" s="100" t="str">
        <f>IF('VERİ GİRİŞİ'!D21="","",'VERİ GİRİŞİ'!D21)</f>
        <v/>
      </c>
      <c r="E18" s="97">
        <f ca="1">'ÇÖB Bordrosu'!AM83</f>
        <v>0</v>
      </c>
    </row>
    <row r="19" spans="1:5" x14ac:dyDescent="0.25">
      <c r="A19" s="95">
        <v>11</v>
      </c>
      <c r="B19" s="100" t="str">
        <f>IF('VERİ GİRİŞİ'!B22="","",'VERİ GİRİŞİ'!B22)</f>
        <v/>
      </c>
      <c r="C19" s="100" t="str">
        <f>IF('VERİ GİRİŞİ'!C22="","",'VERİ GİRİŞİ'!C22)</f>
        <v/>
      </c>
      <c r="D19" s="100" t="str">
        <f>IF('VERİ GİRİŞİ'!D22="","",'VERİ GİRİŞİ'!D22)</f>
        <v/>
      </c>
      <c r="E19" s="97">
        <f ca="1">'ÇÖB Bordrosu'!AM90</f>
        <v>0</v>
      </c>
    </row>
    <row r="20" spans="1:5" x14ac:dyDescent="0.25">
      <c r="A20" s="95">
        <v>12</v>
      </c>
      <c r="B20" s="100" t="str">
        <f>IF('VERİ GİRİŞİ'!B23="","",'VERİ GİRİŞİ'!B23)</f>
        <v/>
      </c>
      <c r="C20" s="100" t="str">
        <f>IF('VERİ GİRİŞİ'!C23="","",'VERİ GİRİŞİ'!C23)</f>
        <v/>
      </c>
      <c r="D20" s="100" t="str">
        <f>IF('VERİ GİRİŞİ'!D23="","",'VERİ GİRİŞİ'!D23)</f>
        <v/>
      </c>
      <c r="E20" s="97">
        <f ca="1">'ÇÖB Bordrosu'!AM97</f>
        <v>0</v>
      </c>
    </row>
    <row r="21" spans="1:5" x14ac:dyDescent="0.25">
      <c r="A21" s="95">
        <v>13</v>
      </c>
      <c r="B21" s="100" t="str">
        <f>IF('VERİ GİRİŞİ'!B24="","",'VERİ GİRİŞİ'!B24)</f>
        <v/>
      </c>
      <c r="C21" s="100" t="str">
        <f>IF('VERİ GİRİŞİ'!C24="","",'VERİ GİRİŞİ'!C24)</f>
        <v/>
      </c>
      <c r="D21" s="100" t="str">
        <f>IF('VERİ GİRİŞİ'!D24="","",'VERİ GİRİŞİ'!D24)</f>
        <v/>
      </c>
      <c r="E21" s="97">
        <f ca="1">'ÇÖB Bordrosu'!AM104</f>
        <v>0</v>
      </c>
    </row>
    <row r="22" spans="1:5" x14ac:dyDescent="0.25">
      <c r="A22" s="95">
        <v>14</v>
      </c>
      <c r="B22" s="100" t="str">
        <f>IF('VERİ GİRİŞİ'!B25="","",'VERİ GİRİŞİ'!B25)</f>
        <v/>
      </c>
      <c r="C22" s="100" t="str">
        <f>IF('VERİ GİRİŞİ'!C25="","",'VERİ GİRİŞİ'!C25)</f>
        <v/>
      </c>
      <c r="D22" s="100" t="str">
        <f>IF('VERİ GİRİŞİ'!D25="","",'VERİ GİRİŞİ'!D25)</f>
        <v/>
      </c>
      <c r="E22" s="97">
        <f ca="1">'ÇÖB Bordrosu'!AM111</f>
        <v>0</v>
      </c>
    </row>
    <row r="23" spans="1:5" x14ac:dyDescent="0.25">
      <c r="A23" s="95">
        <v>15</v>
      </c>
      <c r="B23" s="100" t="str">
        <f>IF('VERİ GİRİŞİ'!B26="","",'VERİ GİRİŞİ'!B26)</f>
        <v/>
      </c>
      <c r="C23" s="100" t="str">
        <f>IF('VERİ GİRİŞİ'!C26="","",'VERİ GİRİŞİ'!C26)</f>
        <v/>
      </c>
      <c r="D23" s="100" t="str">
        <f>IF('VERİ GİRİŞİ'!D26="","",'VERİ GİRİŞİ'!D26)</f>
        <v/>
      </c>
      <c r="E23" s="97">
        <f ca="1">'ÇÖB Bordrosu'!AM118</f>
        <v>0</v>
      </c>
    </row>
    <row r="24" spans="1:5" x14ac:dyDescent="0.25">
      <c r="A24" s="95">
        <v>16</v>
      </c>
      <c r="B24" s="100" t="str">
        <f>IF('VERİ GİRİŞİ'!B27="","",'VERİ GİRİŞİ'!B27)</f>
        <v/>
      </c>
      <c r="C24" s="100" t="str">
        <f>IF('VERİ GİRİŞİ'!C27="","",'VERİ GİRİŞİ'!C27)</f>
        <v/>
      </c>
      <c r="D24" s="100" t="str">
        <f>IF('VERİ GİRİŞİ'!D27="","",'VERİ GİRİŞİ'!D27)</f>
        <v/>
      </c>
      <c r="E24" s="97">
        <f ca="1">'ÇÖB Bordrosu'!AM125</f>
        <v>0</v>
      </c>
    </row>
    <row r="25" spans="1:5" x14ac:dyDescent="0.25">
      <c r="A25" s="95">
        <v>17</v>
      </c>
      <c r="B25" s="100" t="str">
        <f>IF('VERİ GİRİŞİ'!B28="","",'VERİ GİRİŞİ'!B28)</f>
        <v/>
      </c>
      <c r="C25" s="100" t="str">
        <f>IF('VERİ GİRİŞİ'!C28="","",'VERİ GİRİŞİ'!C28)</f>
        <v/>
      </c>
      <c r="D25" s="100" t="str">
        <f>IF('VERİ GİRİŞİ'!D28="","",'VERİ GİRİŞİ'!D28)</f>
        <v/>
      </c>
      <c r="E25" s="97">
        <f ca="1">'ÇÖB Bordrosu'!AM132</f>
        <v>0</v>
      </c>
    </row>
    <row r="26" spans="1:5" x14ac:dyDescent="0.25">
      <c r="A26" s="95">
        <v>18</v>
      </c>
      <c r="B26" s="100" t="str">
        <f>IF('VERİ GİRİŞİ'!B29="","",'VERİ GİRİŞİ'!B29)</f>
        <v/>
      </c>
      <c r="C26" s="100" t="str">
        <f>IF('VERİ GİRİŞİ'!C29="","",'VERİ GİRİŞİ'!C29)</f>
        <v/>
      </c>
      <c r="D26" s="100" t="str">
        <f>IF('VERİ GİRİŞİ'!D29="","",'VERİ GİRİŞİ'!D29)</f>
        <v/>
      </c>
      <c r="E26" s="97">
        <f ca="1">'ÇÖB Bordrosu'!AM139</f>
        <v>0</v>
      </c>
    </row>
    <row r="27" spans="1:5" x14ac:dyDescent="0.25">
      <c r="A27" s="95">
        <v>19</v>
      </c>
      <c r="B27" s="100" t="str">
        <f>IF('VERİ GİRİŞİ'!B30="","",'VERİ GİRİŞİ'!B30)</f>
        <v/>
      </c>
      <c r="C27" s="100" t="str">
        <f>IF('VERİ GİRİŞİ'!C30="","",'VERİ GİRİŞİ'!C30)</f>
        <v/>
      </c>
      <c r="D27" s="100" t="str">
        <f>IF('VERİ GİRİŞİ'!D30="","",'VERİ GİRİŞİ'!D30)</f>
        <v/>
      </c>
      <c r="E27" s="97">
        <f ca="1">'ÇÖB Bordrosu'!AM146</f>
        <v>0</v>
      </c>
    </row>
    <row r="28" spans="1:5" x14ac:dyDescent="0.25">
      <c r="A28" s="95">
        <v>20</v>
      </c>
      <c r="B28" s="100" t="str">
        <f>IF('VERİ GİRİŞİ'!B31="","",'VERİ GİRİŞİ'!B31)</f>
        <v/>
      </c>
      <c r="C28" s="100" t="str">
        <f>IF('VERİ GİRİŞİ'!C31="","",'VERİ GİRİŞİ'!C31)</f>
        <v/>
      </c>
      <c r="D28" s="100" t="str">
        <f>IF('VERİ GİRİŞİ'!D31="","",'VERİ GİRİŞİ'!D31)</f>
        <v/>
      </c>
      <c r="E28" s="97">
        <f ca="1">'ÇÖB Bordrosu'!AM153</f>
        <v>0</v>
      </c>
    </row>
    <row r="29" spans="1:5" x14ac:dyDescent="0.25">
      <c r="A29" s="95">
        <v>21</v>
      </c>
      <c r="B29" s="100" t="str">
        <f>IF('VERİ GİRİŞİ'!B32="","",'VERİ GİRİŞİ'!B32)</f>
        <v/>
      </c>
      <c r="C29" s="100" t="str">
        <f>IF('VERİ GİRİŞİ'!C32="","",'VERİ GİRİŞİ'!C32)</f>
        <v/>
      </c>
      <c r="D29" s="100" t="str">
        <f>IF('VERİ GİRİŞİ'!D32="","",'VERİ GİRİŞİ'!D32)</f>
        <v/>
      </c>
      <c r="E29" s="97">
        <f ca="1">'ÇÖB Bordrosu'!AM160</f>
        <v>0</v>
      </c>
    </row>
    <row r="30" spans="1:5" x14ac:dyDescent="0.25">
      <c r="A30" s="95">
        <v>22</v>
      </c>
      <c r="B30" s="100" t="str">
        <f>IF('VERİ GİRİŞİ'!B33="","",'VERİ GİRİŞİ'!B33)</f>
        <v/>
      </c>
      <c r="C30" s="100" t="str">
        <f>IF('VERİ GİRİŞİ'!C33="","",'VERİ GİRİŞİ'!C33)</f>
        <v/>
      </c>
      <c r="D30" s="100" t="str">
        <f>IF('VERİ GİRİŞİ'!D33="","",'VERİ GİRİŞİ'!D33)</f>
        <v/>
      </c>
      <c r="E30" s="97">
        <f ca="1">'ÇÖB Bordrosu'!AM167</f>
        <v>0</v>
      </c>
    </row>
    <row r="31" spans="1:5" x14ac:dyDescent="0.25">
      <c r="A31" s="95">
        <v>23</v>
      </c>
      <c r="B31" s="100" t="str">
        <f>IF('VERİ GİRİŞİ'!B34="","",'VERİ GİRİŞİ'!B34)</f>
        <v/>
      </c>
      <c r="C31" s="100" t="str">
        <f>IF('VERİ GİRİŞİ'!C34="","",'VERİ GİRİŞİ'!C34)</f>
        <v/>
      </c>
      <c r="D31" s="100" t="str">
        <f>IF('VERİ GİRİŞİ'!D34="","",'VERİ GİRİŞİ'!D34)</f>
        <v/>
      </c>
      <c r="E31" s="97">
        <f ca="1">'ÇÖB Bordrosu'!AM174</f>
        <v>0</v>
      </c>
    </row>
    <row r="32" spans="1:5" x14ac:dyDescent="0.25">
      <c r="A32" s="95">
        <v>24</v>
      </c>
      <c r="B32" s="100" t="str">
        <f>IF('VERİ GİRİŞİ'!B35="","",'VERİ GİRİŞİ'!B35)</f>
        <v/>
      </c>
      <c r="C32" s="100" t="str">
        <f>IF('VERİ GİRİŞİ'!C35="","",'VERİ GİRİŞİ'!C35)</f>
        <v/>
      </c>
      <c r="D32" s="100" t="str">
        <f>IF('VERİ GİRİŞİ'!D35="","",'VERİ GİRİŞİ'!D35)</f>
        <v/>
      </c>
      <c r="E32" s="97">
        <f ca="1">'ÇÖB Bordrosu'!AM181</f>
        <v>0</v>
      </c>
    </row>
    <row r="33" spans="1:5" x14ac:dyDescent="0.25">
      <c r="A33" s="95">
        <v>25</v>
      </c>
      <c r="B33" s="100" t="str">
        <f>IF('VERİ GİRİŞİ'!B36="","",'VERİ GİRİŞİ'!B36)</f>
        <v/>
      </c>
      <c r="C33" s="100" t="str">
        <f>IF('VERİ GİRİŞİ'!C36="","",'VERİ GİRİŞİ'!C36)</f>
        <v/>
      </c>
      <c r="D33" s="100" t="str">
        <f>IF('VERİ GİRİŞİ'!D36="","",'VERİ GİRİŞİ'!D36)</f>
        <v/>
      </c>
      <c r="E33" s="97">
        <f ca="1">'ÇÖB Bordrosu'!AM188</f>
        <v>0</v>
      </c>
    </row>
    <row r="34" spans="1:5" x14ac:dyDescent="0.25">
      <c r="A34" s="299" t="s">
        <v>26</v>
      </c>
      <c r="B34" s="299"/>
      <c r="C34" s="299"/>
      <c r="D34" s="299"/>
      <c r="E34" s="98">
        <f ca="1">SUM(E9:E33)</f>
        <v>0</v>
      </c>
    </row>
    <row r="36" spans="1:5" x14ac:dyDescent="0.25">
      <c r="C36" s="125" t="s">
        <v>67</v>
      </c>
      <c r="E36" s="125" t="s">
        <v>90</v>
      </c>
    </row>
    <row r="37" spans="1:5" x14ac:dyDescent="0.25">
      <c r="B37" s="126" t="s">
        <v>60</v>
      </c>
      <c r="D37" s="126" t="s">
        <v>60</v>
      </c>
    </row>
    <row r="38" spans="1:5" x14ac:dyDescent="0.25">
      <c r="B38" s="126" t="s">
        <v>91</v>
      </c>
      <c r="D38" s="126" t="s">
        <v>91</v>
      </c>
    </row>
    <row r="39" spans="1:5" x14ac:dyDescent="0.25">
      <c r="B39" s="126" t="s">
        <v>92</v>
      </c>
      <c r="D39" s="126" t="s">
        <v>92</v>
      </c>
    </row>
  </sheetData>
  <autoFilter ref="A8:E33" xr:uid="{00000000-0001-0000-0300-000000000000}"/>
  <mergeCells count="11">
    <mergeCell ref="A1:E2"/>
    <mergeCell ref="A34:D34"/>
    <mergeCell ref="A7:B7"/>
    <mergeCell ref="C7:E7"/>
    <mergeCell ref="A3:E3"/>
    <mergeCell ref="A4:B4"/>
    <mergeCell ref="C4:E4"/>
    <mergeCell ref="A5:B5"/>
    <mergeCell ref="C5:E5"/>
    <mergeCell ref="A6:B6"/>
    <mergeCell ref="C6:E6"/>
  </mergeCells>
  <pageMargins left="0.23622047244094491" right="0.23622047244094491" top="0.74803149606299213" bottom="0.55118110236220474" header="0.31496062992125984" footer="0.31496062992125984"/>
  <pageSetup paperSize="9" scale="9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ayfa5">
    <pageSetUpPr fitToPage="1"/>
  </sheetPr>
  <dimension ref="A1:J50"/>
  <sheetViews>
    <sheetView workbookViewId="0">
      <selection activeCell="L45" sqref="L45"/>
    </sheetView>
  </sheetViews>
  <sheetFormatPr defaultRowHeight="12.75" x14ac:dyDescent="0.2"/>
  <cols>
    <col min="1" max="1" width="4.28515625" style="31" customWidth="1"/>
    <col min="2" max="3" width="9.140625" style="1"/>
    <col min="4" max="4" width="10.85546875" style="1" customWidth="1"/>
    <col min="5" max="5" width="17.42578125" style="1" customWidth="1"/>
    <col min="6" max="8" width="9.140625" style="1"/>
    <col min="9" max="9" width="20" style="1" customWidth="1"/>
    <col min="10" max="10" width="0.140625" style="1" customWidth="1"/>
    <col min="11" max="256" width="9.140625" style="1"/>
    <col min="257" max="257" width="4.28515625" style="1" customWidth="1"/>
    <col min="258" max="259" width="9.140625" style="1"/>
    <col min="260" max="260" width="10.85546875" style="1" customWidth="1"/>
    <col min="261" max="261" width="17.42578125" style="1" customWidth="1"/>
    <col min="262" max="264" width="9.140625" style="1"/>
    <col min="265" max="265" width="20" style="1" customWidth="1"/>
    <col min="266" max="266" width="0.140625" style="1" customWidth="1"/>
    <col min="267" max="512" width="9.140625" style="1"/>
    <col min="513" max="513" width="4.28515625" style="1" customWidth="1"/>
    <col min="514" max="515" width="9.140625" style="1"/>
    <col min="516" max="516" width="10.85546875" style="1" customWidth="1"/>
    <col min="517" max="517" width="17.42578125" style="1" customWidth="1"/>
    <col min="518" max="520" width="9.140625" style="1"/>
    <col min="521" max="521" width="20" style="1" customWidth="1"/>
    <col min="522" max="522" width="0.140625" style="1" customWidth="1"/>
    <col min="523" max="768" width="9.140625" style="1"/>
    <col min="769" max="769" width="4.28515625" style="1" customWidth="1"/>
    <col min="770" max="771" width="9.140625" style="1"/>
    <col min="772" max="772" width="10.85546875" style="1" customWidth="1"/>
    <col min="773" max="773" width="17.42578125" style="1" customWidth="1"/>
    <col min="774" max="776" width="9.140625" style="1"/>
    <col min="777" max="777" width="20" style="1" customWidth="1"/>
    <col min="778" max="778" width="0.140625" style="1" customWidth="1"/>
    <col min="779" max="1024" width="9.140625" style="1"/>
    <col min="1025" max="1025" width="4.28515625" style="1" customWidth="1"/>
    <col min="1026" max="1027" width="9.140625" style="1"/>
    <col min="1028" max="1028" width="10.85546875" style="1" customWidth="1"/>
    <col min="1029" max="1029" width="17.42578125" style="1" customWidth="1"/>
    <col min="1030" max="1032" width="9.140625" style="1"/>
    <col min="1033" max="1033" width="20" style="1" customWidth="1"/>
    <col min="1034" max="1034" width="0.140625" style="1" customWidth="1"/>
    <col min="1035" max="1280" width="9.140625" style="1"/>
    <col min="1281" max="1281" width="4.28515625" style="1" customWidth="1"/>
    <col min="1282" max="1283" width="9.140625" style="1"/>
    <col min="1284" max="1284" width="10.85546875" style="1" customWidth="1"/>
    <col min="1285" max="1285" width="17.42578125" style="1" customWidth="1"/>
    <col min="1286" max="1288" width="9.140625" style="1"/>
    <col min="1289" max="1289" width="20" style="1" customWidth="1"/>
    <col min="1290" max="1290" width="0.140625" style="1" customWidth="1"/>
    <col min="1291" max="1536" width="9.140625" style="1"/>
    <col min="1537" max="1537" width="4.28515625" style="1" customWidth="1"/>
    <col min="1538" max="1539" width="9.140625" style="1"/>
    <col min="1540" max="1540" width="10.85546875" style="1" customWidth="1"/>
    <col min="1541" max="1541" width="17.42578125" style="1" customWidth="1"/>
    <col min="1542" max="1544" width="9.140625" style="1"/>
    <col min="1545" max="1545" width="20" style="1" customWidth="1"/>
    <col min="1546" max="1546" width="0.140625" style="1" customWidth="1"/>
    <col min="1547" max="1792" width="9.140625" style="1"/>
    <col min="1793" max="1793" width="4.28515625" style="1" customWidth="1"/>
    <col min="1794" max="1795" width="9.140625" style="1"/>
    <col min="1796" max="1796" width="10.85546875" style="1" customWidth="1"/>
    <col min="1797" max="1797" width="17.42578125" style="1" customWidth="1"/>
    <col min="1798" max="1800" width="9.140625" style="1"/>
    <col min="1801" max="1801" width="20" style="1" customWidth="1"/>
    <col min="1802" max="1802" width="0.140625" style="1" customWidth="1"/>
    <col min="1803" max="2048" width="9.140625" style="1"/>
    <col min="2049" max="2049" width="4.28515625" style="1" customWidth="1"/>
    <col min="2050" max="2051" width="9.140625" style="1"/>
    <col min="2052" max="2052" width="10.85546875" style="1" customWidth="1"/>
    <col min="2053" max="2053" width="17.42578125" style="1" customWidth="1"/>
    <col min="2054" max="2056" width="9.140625" style="1"/>
    <col min="2057" max="2057" width="20" style="1" customWidth="1"/>
    <col min="2058" max="2058" width="0.140625" style="1" customWidth="1"/>
    <col min="2059" max="2304" width="9.140625" style="1"/>
    <col min="2305" max="2305" width="4.28515625" style="1" customWidth="1"/>
    <col min="2306" max="2307" width="9.140625" style="1"/>
    <col min="2308" max="2308" width="10.85546875" style="1" customWidth="1"/>
    <col min="2309" max="2309" width="17.42578125" style="1" customWidth="1"/>
    <col min="2310" max="2312" width="9.140625" style="1"/>
    <col min="2313" max="2313" width="20" style="1" customWidth="1"/>
    <col min="2314" max="2314" width="0.140625" style="1" customWidth="1"/>
    <col min="2315" max="2560" width="9.140625" style="1"/>
    <col min="2561" max="2561" width="4.28515625" style="1" customWidth="1"/>
    <col min="2562" max="2563" width="9.140625" style="1"/>
    <col min="2564" max="2564" width="10.85546875" style="1" customWidth="1"/>
    <col min="2565" max="2565" width="17.42578125" style="1" customWidth="1"/>
    <col min="2566" max="2568" width="9.140625" style="1"/>
    <col min="2569" max="2569" width="20" style="1" customWidth="1"/>
    <col min="2570" max="2570" width="0.140625" style="1" customWidth="1"/>
    <col min="2571" max="2816" width="9.140625" style="1"/>
    <col min="2817" max="2817" width="4.28515625" style="1" customWidth="1"/>
    <col min="2818" max="2819" width="9.140625" style="1"/>
    <col min="2820" max="2820" width="10.85546875" style="1" customWidth="1"/>
    <col min="2821" max="2821" width="17.42578125" style="1" customWidth="1"/>
    <col min="2822" max="2824" width="9.140625" style="1"/>
    <col min="2825" max="2825" width="20" style="1" customWidth="1"/>
    <col min="2826" max="2826" width="0.140625" style="1" customWidth="1"/>
    <col min="2827" max="3072" width="9.140625" style="1"/>
    <col min="3073" max="3073" width="4.28515625" style="1" customWidth="1"/>
    <col min="3074" max="3075" width="9.140625" style="1"/>
    <col min="3076" max="3076" width="10.85546875" style="1" customWidth="1"/>
    <col min="3077" max="3077" width="17.42578125" style="1" customWidth="1"/>
    <col min="3078" max="3080" width="9.140625" style="1"/>
    <col min="3081" max="3081" width="20" style="1" customWidth="1"/>
    <col min="3082" max="3082" width="0.140625" style="1" customWidth="1"/>
    <col min="3083" max="3328" width="9.140625" style="1"/>
    <col min="3329" max="3329" width="4.28515625" style="1" customWidth="1"/>
    <col min="3330" max="3331" width="9.140625" style="1"/>
    <col min="3332" max="3332" width="10.85546875" style="1" customWidth="1"/>
    <col min="3333" max="3333" width="17.42578125" style="1" customWidth="1"/>
    <col min="3334" max="3336" width="9.140625" style="1"/>
    <col min="3337" max="3337" width="20" style="1" customWidth="1"/>
    <col min="3338" max="3338" width="0.140625" style="1" customWidth="1"/>
    <col min="3339" max="3584" width="9.140625" style="1"/>
    <col min="3585" max="3585" width="4.28515625" style="1" customWidth="1"/>
    <col min="3586" max="3587" width="9.140625" style="1"/>
    <col min="3588" max="3588" width="10.85546875" style="1" customWidth="1"/>
    <col min="3589" max="3589" width="17.42578125" style="1" customWidth="1"/>
    <col min="3590" max="3592" width="9.140625" style="1"/>
    <col min="3593" max="3593" width="20" style="1" customWidth="1"/>
    <col min="3594" max="3594" width="0.140625" style="1" customWidth="1"/>
    <col min="3595" max="3840" width="9.140625" style="1"/>
    <col min="3841" max="3841" width="4.28515625" style="1" customWidth="1"/>
    <col min="3842" max="3843" width="9.140625" style="1"/>
    <col min="3844" max="3844" width="10.85546875" style="1" customWidth="1"/>
    <col min="3845" max="3845" width="17.42578125" style="1" customWidth="1"/>
    <col min="3846" max="3848" width="9.140625" style="1"/>
    <col min="3849" max="3849" width="20" style="1" customWidth="1"/>
    <col min="3850" max="3850" width="0.140625" style="1" customWidth="1"/>
    <col min="3851" max="4096" width="9.140625" style="1"/>
    <col min="4097" max="4097" width="4.28515625" style="1" customWidth="1"/>
    <col min="4098" max="4099" width="9.140625" style="1"/>
    <col min="4100" max="4100" width="10.85546875" style="1" customWidth="1"/>
    <col min="4101" max="4101" width="17.42578125" style="1" customWidth="1"/>
    <col min="4102" max="4104" width="9.140625" style="1"/>
    <col min="4105" max="4105" width="20" style="1" customWidth="1"/>
    <col min="4106" max="4106" width="0.140625" style="1" customWidth="1"/>
    <col min="4107" max="4352" width="9.140625" style="1"/>
    <col min="4353" max="4353" width="4.28515625" style="1" customWidth="1"/>
    <col min="4354" max="4355" width="9.140625" style="1"/>
    <col min="4356" max="4356" width="10.85546875" style="1" customWidth="1"/>
    <col min="4357" max="4357" width="17.42578125" style="1" customWidth="1"/>
    <col min="4358" max="4360" width="9.140625" style="1"/>
    <col min="4361" max="4361" width="20" style="1" customWidth="1"/>
    <col min="4362" max="4362" width="0.140625" style="1" customWidth="1"/>
    <col min="4363" max="4608" width="9.140625" style="1"/>
    <col min="4609" max="4609" width="4.28515625" style="1" customWidth="1"/>
    <col min="4610" max="4611" width="9.140625" style="1"/>
    <col min="4612" max="4612" width="10.85546875" style="1" customWidth="1"/>
    <col min="4613" max="4613" width="17.42578125" style="1" customWidth="1"/>
    <col min="4614" max="4616" width="9.140625" style="1"/>
    <col min="4617" max="4617" width="20" style="1" customWidth="1"/>
    <col min="4618" max="4618" width="0.140625" style="1" customWidth="1"/>
    <col min="4619" max="4864" width="9.140625" style="1"/>
    <col min="4865" max="4865" width="4.28515625" style="1" customWidth="1"/>
    <col min="4866" max="4867" width="9.140625" style="1"/>
    <col min="4868" max="4868" width="10.85546875" style="1" customWidth="1"/>
    <col min="4869" max="4869" width="17.42578125" style="1" customWidth="1"/>
    <col min="4870" max="4872" width="9.140625" style="1"/>
    <col min="4873" max="4873" width="20" style="1" customWidth="1"/>
    <col min="4874" max="4874" width="0.140625" style="1" customWidth="1"/>
    <col min="4875" max="5120" width="9.140625" style="1"/>
    <col min="5121" max="5121" width="4.28515625" style="1" customWidth="1"/>
    <col min="5122" max="5123" width="9.140625" style="1"/>
    <col min="5124" max="5124" width="10.85546875" style="1" customWidth="1"/>
    <col min="5125" max="5125" width="17.42578125" style="1" customWidth="1"/>
    <col min="5126" max="5128" width="9.140625" style="1"/>
    <col min="5129" max="5129" width="20" style="1" customWidth="1"/>
    <col min="5130" max="5130" width="0.140625" style="1" customWidth="1"/>
    <col min="5131" max="5376" width="9.140625" style="1"/>
    <col min="5377" max="5377" width="4.28515625" style="1" customWidth="1"/>
    <col min="5378" max="5379" width="9.140625" style="1"/>
    <col min="5380" max="5380" width="10.85546875" style="1" customWidth="1"/>
    <col min="5381" max="5381" width="17.42578125" style="1" customWidth="1"/>
    <col min="5382" max="5384" width="9.140625" style="1"/>
    <col min="5385" max="5385" width="20" style="1" customWidth="1"/>
    <col min="5386" max="5386" width="0.140625" style="1" customWidth="1"/>
    <col min="5387" max="5632" width="9.140625" style="1"/>
    <col min="5633" max="5633" width="4.28515625" style="1" customWidth="1"/>
    <col min="5634" max="5635" width="9.140625" style="1"/>
    <col min="5636" max="5636" width="10.85546875" style="1" customWidth="1"/>
    <col min="5637" max="5637" width="17.42578125" style="1" customWidth="1"/>
    <col min="5638" max="5640" width="9.140625" style="1"/>
    <col min="5641" max="5641" width="20" style="1" customWidth="1"/>
    <col min="5642" max="5642" width="0.140625" style="1" customWidth="1"/>
    <col min="5643" max="5888" width="9.140625" style="1"/>
    <col min="5889" max="5889" width="4.28515625" style="1" customWidth="1"/>
    <col min="5890" max="5891" width="9.140625" style="1"/>
    <col min="5892" max="5892" width="10.85546875" style="1" customWidth="1"/>
    <col min="5893" max="5893" width="17.42578125" style="1" customWidth="1"/>
    <col min="5894" max="5896" width="9.140625" style="1"/>
    <col min="5897" max="5897" width="20" style="1" customWidth="1"/>
    <col min="5898" max="5898" width="0.140625" style="1" customWidth="1"/>
    <col min="5899" max="6144" width="9.140625" style="1"/>
    <col min="6145" max="6145" width="4.28515625" style="1" customWidth="1"/>
    <col min="6146" max="6147" width="9.140625" style="1"/>
    <col min="6148" max="6148" width="10.85546875" style="1" customWidth="1"/>
    <col min="6149" max="6149" width="17.42578125" style="1" customWidth="1"/>
    <col min="6150" max="6152" width="9.140625" style="1"/>
    <col min="6153" max="6153" width="20" style="1" customWidth="1"/>
    <col min="6154" max="6154" width="0.140625" style="1" customWidth="1"/>
    <col min="6155" max="6400" width="9.140625" style="1"/>
    <col min="6401" max="6401" width="4.28515625" style="1" customWidth="1"/>
    <col min="6402" max="6403" width="9.140625" style="1"/>
    <col min="6404" max="6404" width="10.85546875" style="1" customWidth="1"/>
    <col min="6405" max="6405" width="17.42578125" style="1" customWidth="1"/>
    <col min="6406" max="6408" width="9.140625" style="1"/>
    <col min="6409" max="6409" width="20" style="1" customWidth="1"/>
    <col min="6410" max="6410" width="0.140625" style="1" customWidth="1"/>
    <col min="6411" max="6656" width="9.140625" style="1"/>
    <col min="6657" max="6657" width="4.28515625" style="1" customWidth="1"/>
    <col min="6658" max="6659" width="9.140625" style="1"/>
    <col min="6660" max="6660" width="10.85546875" style="1" customWidth="1"/>
    <col min="6661" max="6661" width="17.42578125" style="1" customWidth="1"/>
    <col min="6662" max="6664" width="9.140625" style="1"/>
    <col min="6665" max="6665" width="20" style="1" customWidth="1"/>
    <col min="6666" max="6666" width="0.140625" style="1" customWidth="1"/>
    <col min="6667" max="6912" width="9.140625" style="1"/>
    <col min="6913" max="6913" width="4.28515625" style="1" customWidth="1"/>
    <col min="6914" max="6915" width="9.140625" style="1"/>
    <col min="6916" max="6916" width="10.85546875" style="1" customWidth="1"/>
    <col min="6917" max="6917" width="17.42578125" style="1" customWidth="1"/>
    <col min="6918" max="6920" width="9.140625" style="1"/>
    <col min="6921" max="6921" width="20" style="1" customWidth="1"/>
    <col min="6922" max="6922" width="0.140625" style="1" customWidth="1"/>
    <col min="6923" max="7168" width="9.140625" style="1"/>
    <col min="7169" max="7169" width="4.28515625" style="1" customWidth="1"/>
    <col min="7170" max="7171" width="9.140625" style="1"/>
    <col min="7172" max="7172" width="10.85546875" style="1" customWidth="1"/>
    <col min="7173" max="7173" width="17.42578125" style="1" customWidth="1"/>
    <col min="7174" max="7176" width="9.140625" style="1"/>
    <col min="7177" max="7177" width="20" style="1" customWidth="1"/>
    <col min="7178" max="7178" width="0.140625" style="1" customWidth="1"/>
    <col min="7179" max="7424" width="9.140625" style="1"/>
    <col min="7425" max="7425" width="4.28515625" style="1" customWidth="1"/>
    <col min="7426" max="7427" width="9.140625" style="1"/>
    <col min="7428" max="7428" width="10.85546875" style="1" customWidth="1"/>
    <col min="7429" max="7429" width="17.42578125" style="1" customWidth="1"/>
    <col min="7430" max="7432" width="9.140625" style="1"/>
    <col min="7433" max="7433" width="20" style="1" customWidth="1"/>
    <col min="7434" max="7434" width="0.140625" style="1" customWidth="1"/>
    <col min="7435" max="7680" width="9.140625" style="1"/>
    <col min="7681" max="7681" width="4.28515625" style="1" customWidth="1"/>
    <col min="7682" max="7683" width="9.140625" style="1"/>
    <col min="7684" max="7684" width="10.85546875" style="1" customWidth="1"/>
    <col min="7685" max="7685" width="17.42578125" style="1" customWidth="1"/>
    <col min="7686" max="7688" width="9.140625" style="1"/>
    <col min="7689" max="7689" width="20" style="1" customWidth="1"/>
    <col min="7690" max="7690" width="0.140625" style="1" customWidth="1"/>
    <col min="7691" max="7936" width="9.140625" style="1"/>
    <col min="7937" max="7937" width="4.28515625" style="1" customWidth="1"/>
    <col min="7938" max="7939" width="9.140625" style="1"/>
    <col min="7940" max="7940" width="10.85546875" style="1" customWidth="1"/>
    <col min="7941" max="7941" width="17.42578125" style="1" customWidth="1"/>
    <col min="7942" max="7944" width="9.140625" style="1"/>
    <col min="7945" max="7945" width="20" style="1" customWidth="1"/>
    <col min="7946" max="7946" width="0.140625" style="1" customWidth="1"/>
    <col min="7947" max="8192" width="9.140625" style="1"/>
    <col min="8193" max="8193" width="4.28515625" style="1" customWidth="1"/>
    <col min="8194" max="8195" width="9.140625" style="1"/>
    <col min="8196" max="8196" width="10.85546875" style="1" customWidth="1"/>
    <col min="8197" max="8197" width="17.42578125" style="1" customWidth="1"/>
    <col min="8198" max="8200" width="9.140625" style="1"/>
    <col min="8201" max="8201" width="20" style="1" customWidth="1"/>
    <col min="8202" max="8202" width="0.140625" style="1" customWidth="1"/>
    <col min="8203" max="8448" width="9.140625" style="1"/>
    <col min="8449" max="8449" width="4.28515625" style="1" customWidth="1"/>
    <col min="8450" max="8451" width="9.140625" style="1"/>
    <col min="8452" max="8452" width="10.85546875" style="1" customWidth="1"/>
    <col min="8453" max="8453" width="17.42578125" style="1" customWidth="1"/>
    <col min="8454" max="8456" width="9.140625" style="1"/>
    <col min="8457" max="8457" width="20" style="1" customWidth="1"/>
    <col min="8458" max="8458" width="0.140625" style="1" customWidth="1"/>
    <col min="8459" max="8704" width="9.140625" style="1"/>
    <col min="8705" max="8705" width="4.28515625" style="1" customWidth="1"/>
    <col min="8706" max="8707" width="9.140625" style="1"/>
    <col min="8708" max="8708" width="10.85546875" style="1" customWidth="1"/>
    <col min="8709" max="8709" width="17.42578125" style="1" customWidth="1"/>
    <col min="8710" max="8712" width="9.140625" style="1"/>
    <col min="8713" max="8713" width="20" style="1" customWidth="1"/>
    <col min="8714" max="8714" width="0.140625" style="1" customWidth="1"/>
    <col min="8715" max="8960" width="9.140625" style="1"/>
    <col min="8961" max="8961" width="4.28515625" style="1" customWidth="1"/>
    <col min="8962" max="8963" width="9.140625" style="1"/>
    <col min="8964" max="8964" width="10.85546875" style="1" customWidth="1"/>
    <col min="8965" max="8965" width="17.42578125" style="1" customWidth="1"/>
    <col min="8966" max="8968" width="9.140625" style="1"/>
    <col min="8969" max="8969" width="20" style="1" customWidth="1"/>
    <col min="8970" max="8970" width="0.140625" style="1" customWidth="1"/>
    <col min="8971" max="9216" width="9.140625" style="1"/>
    <col min="9217" max="9217" width="4.28515625" style="1" customWidth="1"/>
    <col min="9218" max="9219" width="9.140625" style="1"/>
    <col min="9220" max="9220" width="10.85546875" style="1" customWidth="1"/>
    <col min="9221" max="9221" width="17.42578125" style="1" customWidth="1"/>
    <col min="9222" max="9224" width="9.140625" style="1"/>
    <col min="9225" max="9225" width="20" style="1" customWidth="1"/>
    <col min="9226" max="9226" width="0.140625" style="1" customWidth="1"/>
    <col min="9227" max="9472" width="9.140625" style="1"/>
    <col min="9473" max="9473" width="4.28515625" style="1" customWidth="1"/>
    <col min="9474" max="9475" width="9.140625" style="1"/>
    <col min="9476" max="9476" width="10.85546875" style="1" customWidth="1"/>
    <col min="9477" max="9477" width="17.42578125" style="1" customWidth="1"/>
    <col min="9478" max="9480" width="9.140625" style="1"/>
    <col min="9481" max="9481" width="20" style="1" customWidth="1"/>
    <col min="9482" max="9482" width="0.140625" style="1" customWidth="1"/>
    <col min="9483" max="9728" width="9.140625" style="1"/>
    <col min="9729" max="9729" width="4.28515625" style="1" customWidth="1"/>
    <col min="9730" max="9731" width="9.140625" style="1"/>
    <col min="9732" max="9732" width="10.85546875" style="1" customWidth="1"/>
    <col min="9733" max="9733" width="17.42578125" style="1" customWidth="1"/>
    <col min="9734" max="9736" width="9.140625" style="1"/>
    <col min="9737" max="9737" width="20" style="1" customWidth="1"/>
    <col min="9738" max="9738" width="0.140625" style="1" customWidth="1"/>
    <col min="9739" max="9984" width="9.140625" style="1"/>
    <col min="9985" max="9985" width="4.28515625" style="1" customWidth="1"/>
    <col min="9986" max="9987" width="9.140625" style="1"/>
    <col min="9988" max="9988" width="10.85546875" style="1" customWidth="1"/>
    <col min="9989" max="9989" width="17.42578125" style="1" customWidth="1"/>
    <col min="9990" max="9992" width="9.140625" style="1"/>
    <col min="9993" max="9993" width="20" style="1" customWidth="1"/>
    <col min="9994" max="9994" width="0.140625" style="1" customWidth="1"/>
    <col min="9995" max="10240" width="9.140625" style="1"/>
    <col min="10241" max="10241" width="4.28515625" style="1" customWidth="1"/>
    <col min="10242" max="10243" width="9.140625" style="1"/>
    <col min="10244" max="10244" width="10.85546875" style="1" customWidth="1"/>
    <col min="10245" max="10245" width="17.42578125" style="1" customWidth="1"/>
    <col min="10246" max="10248" width="9.140625" style="1"/>
    <col min="10249" max="10249" width="20" style="1" customWidth="1"/>
    <col min="10250" max="10250" width="0.140625" style="1" customWidth="1"/>
    <col min="10251" max="10496" width="9.140625" style="1"/>
    <col min="10497" max="10497" width="4.28515625" style="1" customWidth="1"/>
    <col min="10498" max="10499" width="9.140625" style="1"/>
    <col min="10500" max="10500" width="10.85546875" style="1" customWidth="1"/>
    <col min="10501" max="10501" width="17.42578125" style="1" customWidth="1"/>
    <col min="10502" max="10504" width="9.140625" style="1"/>
    <col min="10505" max="10505" width="20" style="1" customWidth="1"/>
    <col min="10506" max="10506" width="0.140625" style="1" customWidth="1"/>
    <col min="10507" max="10752" width="9.140625" style="1"/>
    <col min="10753" max="10753" width="4.28515625" style="1" customWidth="1"/>
    <col min="10754" max="10755" width="9.140625" style="1"/>
    <col min="10756" max="10756" width="10.85546875" style="1" customWidth="1"/>
    <col min="10757" max="10757" width="17.42578125" style="1" customWidth="1"/>
    <col min="10758" max="10760" width="9.140625" style="1"/>
    <col min="10761" max="10761" width="20" style="1" customWidth="1"/>
    <col min="10762" max="10762" width="0.140625" style="1" customWidth="1"/>
    <col min="10763" max="11008" width="9.140625" style="1"/>
    <col min="11009" max="11009" width="4.28515625" style="1" customWidth="1"/>
    <col min="11010" max="11011" width="9.140625" style="1"/>
    <col min="11012" max="11012" width="10.85546875" style="1" customWidth="1"/>
    <col min="11013" max="11013" width="17.42578125" style="1" customWidth="1"/>
    <col min="11014" max="11016" width="9.140625" style="1"/>
    <col min="11017" max="11017" width="20" style="1" customWidth="1"/>
    <col min="11018" max="11018" width="0.140625" style="1" customWidth="1"/>
    <col min="11019" max="11264" width="9.140625" style="1"/>
    <col min="11265" max="11265" width="4.28515625" style="1" customWidth="1"/>
    <col min="11266" max="11267" width="9.140625" style="1"/>
    <col min="11268" max="11268" width="10.85546875" style="1" customWidth="1"/>
    <col min="11269" max="11269" width="17.42578125" style="1" customWidth="1"/>
    <col min="11270" max="11272" width="9.140625" style="1"/>
    <col min="11273" max="11273" width="20" style="1" customWidth="1"/>
    <col min="11274" max="11274" width="0.140625" style="1" customWidth="1"/>
    <col min="11275" max="11520" width="9.140625" style="1"/>
    <col min="11521" max="11521" width="4.28515625" style="1" customWidth="1"/>
    <col min="11522" max="11523" width="9.140625" style="1"/>
    <col min="11524" max="11524" width="10.85546875" style="1" customWidth="1"/>
    <col min="11525" max="11525" width="17.42578125" style="1" customWidth="1"/>
    <col min="11526" max="11528" width="9.140625" style="1"/>
    <col min="11529" max="11529" width="20" style="1" customWidth="1"/>
    <col min="11530" max="11530" width="0.140625" style="1" customWidth="1"/>
    <col min="11531" max="11776" width="9.140625" style="1"/>
    <col min="11777" max="11777" width="4.28515625" style="1" customWidth="1"/>
    <col min="11778" max="11779" width="9.140625" style="1"/>
    <col min="11780" max="11780" width="10.85546875" style="1" customWidth="1"/>
    <col min="11781" max="11781" width="17.42578125" style="1" customWidth="1"/>
    <col min="11782" max="11784" width="9.140625" style="1"/>
    <col min="11785" max="11785" width="20" style="1" customWidth="1"/>
    <col min="11786" max="11786" width="0.140625" style="1" customWidth="1"/>
    <col min="11787" max="12032" width="9.140625" style="1"/>
    <col min="12033" max="12033" width="4.28515625" style="1" customWidth="1"/>
    <col min="12034" max="12035" width="9.140625" style="1"/>
    <col min="12036" max="12036" width="10.85546875" style="1" customWidth="1"/>
    <col min="12037" max="12037" width="17.42578125" style="1" customWidth="1"/>
    <col min="12038" max="12040" width="9.140625" style="1"/>
    <col min="12041" max="12041" width="20" style="1" customWidth="1"/>
    <col min="12042" max="12042" width="0.140625" style="1" customWidth="1"/>
    <col min="12043" max="12288" width="9.140625" style="1"/>
    <col min="12289" max="12289" width="4.28515625" style="1" customWidth="1"/>
    <col min="12290" max="12291" width="9.140625" style="1"/>
    <col min="12292" max="12292" width="10.85546875" style="1" customWidth="1"/>
    <col min="12293" max="12293" width="17.42578125" style="1" customWidth="1"/>
    <col min="12294" max="12296" width="9.140625" style="1"/>
    <col min="12297" max="12297" width="20" style="1" customWidth="1"/>
    <col min="12298" max="12298" width="0.140625" style="1" customWidth="1"/>
    <col min="12299" max="12544" width="9.140625" style="1"/>
    <col min="12545" max="12545" width="4.28515625" style="1" customWidth="1"/>
    <col min="12546" max="12547" width="9.140625" style="1"/>
    <col min="12548" max="12548" width="10.85546875" style="1" customWidth="1"/>
    <col min="12549" max="12549" width="17.42578125" style="1" customWidth="1"/>
    <col min="12550" max="12552" width="9.140625" style="1"/>
    <col min="12553" max="12553" width="20" style="1" customWidth="1"/>
    <col min="12554" max="12554" width="0.140625" style="1" customWidth="1"/>
    <col min="12555" max="12800" width="9.140625" style="1"/>
    <col min="12801" max="12801" width="4.28515625" style="1" customWidth="1"/>
    <col min="12802" max="12803" width="9.140625" style="1"/>
    <col min="12804" max="12804" width="10.85546875" style="1" customWidth="1"/>
    <col min="12805" max="12805" width="17.42578125" style="1" customWidth="1"/>
    <col min="12806" max="12808" width="9.140625" style="1"/>
    <col min="12809" max="12809" width="20" style="1" customWidth="1"/>
    <col min="12810" max="12810" width="0.140625" style="1" customWidth="1"/>
    <col min="12811" max="13056" width="9.140625" style="1"/>
    <col min="13057" max="13057" width="4.28515625" style="1" customWidth="1"/>
    <col min="13058" max="13059" width="9.140625" style="1"/>
    <col min="13060" max="13060" width="10.85546875" style="1" customWidth="1"/>
    <col min="13061" max="13061" width="17.42578125" style="1" customWidth="1"/>
    <col min="13062" max="13064" width="9.140625" style="1"/>
    <col min="13065" max="13065" width="20" style="1" customWidth="1"/>
    <col min="13066" max="13066" width="0.140625" style="1" customWidth="1"/>
    <col min="13067" max="13312" width="9.140625" style="1"/>
    <col min="13313" max="13313" width="4.28515625" style="1" customWidth="1"/>
    <col min="13314" max="13315" width="9.140625" style="1"/>
    <col min="13316" max="13316" width="10.85546875" style="1" customWidth="1"/>
    <col min="13317" max="13317" width="17.42578125" style="1" customWidth="1"/>
    <col min="13318" max="13320" width="9.140625" style="1"/>
    <col min="13321" max="13321" width="20" style="1" customWidth="1"/>
    <col min="13322" max="13322" width="0.140625" style="1" customWidth="1"/>
    <col min="13323" max="13568" width="9.140625" style="1"/>
    <col min="13569" max="13569" width="4.28515625" style="1" customWidth="1"/>
    <col min="13570" max="13571" width="9.140625" style="1"/>
    <col min="13572" max="13572" width="10.85546875" style="1" customWidth="1"/>
    <col min="13573" max="13573" width="17.42578125" style="1" customWidth="1"/>
    <col min="13574" max="13576" width="9.140625" style="1"/>
    <col min="13577" max="13577" width="20" style="1" customWidth="1"/>
    <col min="13578" max="13578" width="0.140625" style="1" customWidth="1"/>
    <col min="13579" max="13824" width="9.140625" style="1"/>
    <col min="13825" max="13825" width="4.28515625" style="1" customWidth="1"/>
    <col min="13826" max="13827" width="9.140625" style="1"/>
    <col min="13828" max="13828" width="10.85546875" style="1" customWidth="1"/>
    <col min="13829" max="13829" width="17.42578125" style="1" customWidth="1"/>
    <col min="13830" max="13832" width="9.140625" style="1"/>
    <col min="13833" max="13833" width="20" style="1" customWidth="1"/>
    <col min="13834" max="13834" width="0.140625" style="1" customWidth="1"/>
    <col min="13835" max="14080" width="9.140625" style="1"/>
    <col min="14081" max="14081" width="4.28515625" style="1" customWidth="1"/>
    <col min="14082" max="14083" width="9.140625" style="1"/>
    <col min="14084" max="14084" width="10.85546875" style="1" customWidth="1"/>
    <col min="14085" max="14085" width="17.42578125" style="1" customWidth="1"/>
    <col min="14086" max="14088" width="9.140625" style="1"/>
    <col min="14089" max="14089" width="20" style="1" customWidth="1"/>
    <col min="14090" max="14090" width="0.140625" style="1" customWidth="1"/>
    <col min="14091" max="14336" width="9.140625" style="1"/>
    <col min="14337" max="14337" width="4.28515625" style="1" customWidth="1"/>
    <col min="14338" max="14339" width="9.140625" style="1"/>
    <col min="14340" max="14340" width="10.85546875" style="1" customWidth="1"/>
    <col min="14341" max="14341" width="17.42578125" style="1" customWidth="1"/>
    <col min="14342" max="14344" width="9.140625" style="1"/>
    <col min="14345" max="14345" width="20" style="1" customWidth="1"/>
    <col min="14346" max="14346" width="0.140625" style="1" customWidth="1"/>
    <col min="14347" max="14592" width="9.140625" style="1"/>
    <col min="14593" max="14593" width="4.28515625" style="1" customWidth="1"/>
    <col min="14594" max="14595" width="9.140625" style="1"/>
    <col min="14596" max="14596" width="10.85546875" style="1" customWidth="1"/>
    <col min="14597" max="14597" width="17.42578125" style="1" customWidth="1"/>
    <col min="14598" max="14600" width="9.140625" style="1"/>
    <col min="14601" max="14601" width="20" style="1" customWidth="1"/>
    <col min="14602" max="14602" width="0.140625" style="1" customWidth="1"/>
    <col min="14603" max="14848" width="9.140625" style="1"/>
    <col min="14849" max="14849" width="4.28515625" style="1" customWidth="1"/>
    <col min="14850" max="14851" width="9.140625" style="1"/>
    <col min="14852" max="14852" width="10.85546875" style="1" customWidth="1"/>
    <col min="14853" max="14853" width="17.42578125" style="1" customWidth="1"/>
    <col min="14854" max="14856" width="9.140625" style="1"/>
    <col min="14857" max="14857" width="20" style="1" customWidth="1"/>
    <col min="14858" max="14858" width="0.140625" style="1" customWidth="1"/>
    <col min="14859" max="15104" width="9.140625" style="1"/>
    <col min="15105" max="15105" width="4.28515625" style="1" customWidth="1"/>
    <col min="15106" max="15107" width="9.140625" style="1"/>
    <col min="15108" max="15108" width="10.85546875" style="1" customWidth="1"/>
    <col min="15109" max="15109" width="17.42578125" style="1" customWidth="1"/>
    <col min="15110" max="15112" width="9.140625" style="1"/>
    <col min="15113" max="15113" width="20" style="1" customWidth="1"/>
    <col min="15114" max="15114" width="0.140625" style="1" customWidth="1"/>
    <col min="15115" max="15360" width="9.140625" style="1"/>
    <col min="15361" max="15361" width="4.28515625" style="1" customWidth="1"/>
    <col min="15362" max="15363" width="9.140625" style="1"/>
    <col min="15364" max="15364" width="10.85546875" style="1" customWidth="1"/>
    <col min="15365" max="15365" width="17.42578125" style="1" customWidth="1"/>
    <col min="15366" max="15368" width="9.140625" style="1"/>
    <col min="15369" max="15369" width="20" style="1" customWidth="1"/>
    <col min="15370" max="15370" width="0.140625" style="1" customWidth="1"/>
    <col min="15371" max="15616" width="9.140625" style="1"/>
    <col min="15617" max="15617" width="4.28515625" style="1" customWidth="1"/>
    <col min="15618" max="15619" width="9.140625" style="1"/>
    <col min="15620" max="15620" width="10.85546875" style="1" customWidth="1"/>
    <col min="15621" max="15621" width="17.42578125" style="1" customWidth="1"/>
    <col min="15622" max="15624" width="9.140625" style="1"/>
    <col min="15625" max="15625" width="20" style="1" customWidth="1"/>
    <col min="15626" max="15626" width="0.140625" style="1" customWidth="1"/>
    <col min="15627" max="15872" width="9.140625" style="1"/>
    <col min="15873" max="15873" width="4.28515625" style="1" customWidth="1"/>
    <col min="15874" max="15875" width="9.140625" style="1"/>
    <col min="15876" max="15876" width="10.85546875" style="1" customWidth="1"/>
    <col min="15877" max="15877" width="17.42578125" style="1" customWidth="1"/>
    <col min="15878" max="15880" width="9.140625" style="1"/>
    <col min="15881" max="15881" width="20" style="1" customWidth="1"/>
    <col min="15882" max="15882" width="0.140625" style="1" customWidth="1"/>
    <col min="15883" max="16128" width="9.140625" style="1"/>
    <col min="16129" max="16129" width="4.28515625" style="1" customWidth="1"/>
    <col min="16130" max="16131" width="9.140625" style="1"/>
    <col min="16132" max="16132" width="10.85546875" style="1" customWidth="1"/>
    <col min="16133" max="16133" width="17.42578125" style="1" customWidth="1"/>
    <col min="16134" max="16136" width="9.140625" style="1"/>
    <col min="16137" max="16137" width="20" style="1" customWidth="1"/>
    <col min="16138" max="16138" width="0.140625" style="1" customWidth="1"/>
    <col min="16139" max="16384" width="9.140625" style="1"/>
  </cols>
  <sheetData>
    <row r="1" spans="1:9" ht="18" customHeight="1" thickBot="1" x14ac:dyDescent="0.25">
      <c r="A1" s="324" t="s">
        <v>27</v>
      </c>
      <c r="B1" s="324"/>
      <c r="C1" s="324"/>
      <c r="D1" s="324"/>
      <c r="E1" s="324"/>
      <c r="F1" s="324"/>
      <c r="G1" s="324"/>
      <c r="H1" s="324"/>
      <c r="I1" s="324"/>
    </row>
    <row r="2" spans="1:9" ht="18" customHeight="1" x14ac:dyDescent="0.2">
      <c r="A2" s="2"/>
      <c r="B2" s="3"/>
      <c r="C2" s="3"/>
      <c r="D2" s="3"/>
      <c r="E2" s="3"/>
      <c r="F2" s="3"/>
      <c r="G2" s="3"/>
      <c r="H2" s="3"/>
      <c r="I2" s="4"/>
    </row>
    <row r="3" spans="1:9" ht="18" customHeight="1" x14ac:dyDescent="0.2">
      <c r="A3" s="325" t="s">
        <v>28</v>
      </c>
      <c r="B3" s="326"/>
      <c r="C3" s="5"/>
      <c r="D3" s="5"/>
      <c r="E3" s="5"/>
      <c r="F3" s="5"/>
      <c r="G3" s="5"/>
      <c r="H3" s="327">
        <f ca="1">TODAY()</f>
        <v>46142</v>
      </c>
      <c r="I3" s="328"/>
    </row>
    <row r="4" spans="1:9" ht="18" customHeight="1" x14ac:dyDescent="0.2">
      <c r="A4" s="329" t="str">
        <f>CONCATENATE("Harcama Talebinde Bulunan Birim: "&amp;PROPER('VERİ GİRİŞİ'!B1)&amp;" İlçe Tarım ve Orman Müdürlüğü")</f>
        <v>Harcama Talebinde Bulunan Birim: Çivril İlçe Tarım ve Orman Müdürlüğü</v>
      </c>
      <c r="B4" s="330"/>
      <c r="C4" s="330"/>
      <c r="D4" s="330"/>
      <c r="E4" s="330"/>
      <c r="F4" s="330"/>
      <c r="G4" s="330"/>
      <c r="H4" s="330"/>
      <c r="I4" s="331"/>
    </row>
    <row r="5" spans="1:9" ht="18" customHeight="1" x14ac:dyDescent="0.2">
      <c r="A5" s="6"/>
      <c r="B5" s="7"/>
      <c r="C5" s="7"/>
      <c r="D5" s="7"/>
      <c r="E5" s="7"/>
      <c r="F5" s="7"/>
      <c r="G5" s="7"/>
      <c r="H5" s="7"/>
      <c r="I5" s="8"/>
    </row>
    <row r="6" spans="1:9" ht="18" customHeight="1" x14ac:dyDescent="0.25">
      <c r="A6" s="6"/>
      <c r="B6" s="7"/>
      <c r="C6" s="332"/>
      <c r="D6" s="332"/>
      <c r="E6" s="332"/>
      <c r="F6" s="332"/>
      <c r="G6" s="332"/>
      <c r="H6" s="7"/>
      <c r="I6" s="8"/>
    </row>
    <row r="7" spans="1:9" ht="3.75" customHeight="1" x14ac:dyDescent="0.2">
      <c r="A7" s="6"/>
      <c r="B7" s="7"/>
      <c r="C7" s="7"/>
      <c r="D7" s="7"/>
      <c r="E7" s="7"/>
      <c r="F7" s="7"/>
      <c r="G7" s="7"/>
      <c r="H7" s="7"/>
      <c r="I7" s="8"/>
    </row>
    <row r="8" spans="1:9" ht="25.5" customHeight="1" x14ac:dyDescent="0.25">
      <c r="A8" s="321" t="str">
        <f>CONCATENATE('VERİ GİRİŞİ'!B1&amp;" İLÇE TARIM VE ORMAN MÜDÜRLÜĞÜ" )</f>
        <v>ÇİVRİL İLÇE TARIM VE ORMAN MÜDÜRLÜĞÜ</v>
      </c>
      <c r="B8" s="322"/>
      <c r="C8" s="322"/>
      <c r="D8" s="322"/>
      <c r="E8" s="322"/>
      <c r="F8" s="322"/>
      <c r="G8" s="322"/>
      <c r="H8" s="322"/>
      <c r="I8" s="323"/>
    </row>
    <row r="9" spans="1:9" ht="12.75" customHeight="1" x14ac:dyDescent="0.2">
      <c r="A9" s="365" t="s">
        <v>29</v>
      </c>
      <c r="B9" s="342" t="s">
        <v>30</v>
      </c>
      <c r="C9" s="340"/>
      <c r="D9" s="340"/>
      <c r="E9" s="340"/>
      <c r="F9" s="342" t="s">
        <v>31</v>
      </c>
      <c r="G9" s="340"/>
      <c r="H9" s="340"/>
      <c r="I9" s="341"/>
    </row>
    <row r="10" spans="1:9" ht="14.25" customHeight="1" x14ac:dyDescent="0.2">
      <c r="A10" s="366"/>
      <c r="B10" s="342"/>
      <c r="C10" s="340"/>
      <c r="D10" s="340"/>
      <c r="E10" s="340"/>
      <c r="F10" s="342"/>
      <c r="G10" s="340"/>
      <c r="H10" s="340"/>
      <c r="I10" s="341"/>
    </row>
    <row r="11" spans="1:9" ht="48.75" customHeight="1" x14ac:dyDescent="0.2">
      <c r="A11" s="366"/>
      <c r="B11" s="368" t="s">
        <v>32</v>
      </c>
      <c r="C11" s="369"/>
      <c r="D11" s="369"/>
      <c r="E11" s="370"/>
      <c r="F11" s="371" t="s">
        <v>68</v>
      </c>
      <c r="G11" s="372"/>
      <c r="H11" s="372"/>
      <c r="I11" s="373"/>
    </row>
    <row r="12" spans="1:9" ht="12.75" customHeight="1" x14ac:dyDescent="0.2">
      <c r="A12" s="366"/>
      <c r="B12" s="342" t="s">
        <v>33</v>
      </c>
      <c r="C12" s="340"/>
      <c r="D12" s="340"/>
      <c r="E12" s="343"/>
      <c r="F12" s="374" t="str">
        <f>F11</f>
        <v>2023-2024-2025 Yılı Kontrol Görevi Ödemesi</v>
      </c>
      <c r="G12" s="375"/>
      <c r="H12" s="375"/>
      <c r="I12" s="376"/>
    </row>
    <row r="13" spans="1:9" ht="28.5" customHeight="1" x14ac:dyDescent="0.2">
      <c r="A13" s="366"/>
      <c r="B13" s="342"/>
      <c r="C13" s="340"/>
      <c r="D13" s="340"/>
      <c r="E13" s="343"/>
      <c r="F13" s="377"/>
      <c r="G13" s="378"/>
      <c r="H13" s="378"/>
      <c r="I13" s="379"/>
    </row>
    <row r="14" spans="1:9" ht="3" customHeight="1" x14ac:dyDescent="0.2">
      <c r="A14" s="366"/>
      <c r="B14" s="342"/>
      <c r="C14" s="340"/>
      <c r="D14" s="340"/>
      <c r="E14" s="343"/>
      <c r="F14" s="380"/>
      <c r="G14" s="381"/>
      <c r="H14" s="381"/>
      <c r="I14" s="382"/>
    </row>
    <row r="15" spans="1:9" x14ac:dyDescent="0.2">
      <c r="A15" s="366"/>
      <c r="B15" s="342" t="s">
        <v>34</v>
      </c>
      <c r="C15" s="340"/>
      <c r="D15" s="340"/>
      <c r="E15" s="343"/>
      <c r="F15" s="339" t="str">
        <f>CONCATENATE(COUNTA('VERİ GİRİŞİ'!$C$12:$C$36)," personel")</f>
        <v>0 personel</v>
      </c>
      <c r="G15" s="383"/>
      <c r="H15" s="383"/>
      <c r="I15" s="384"/>
    </row>
    <row r="16" spans="1:9" ht="15.75" customHeight="1" x14ac:dyDescent="0.2">
      <c r="A16" s="366"/>
      <c r="B16" s="342"/>
      <c r="C16" s="340"/>
      <c r="D16" s="340"/>
      <c r="E16" s="343"/>
      <c r="F16" s="339"/>
      <c r="G16" s="383"/>
      <c r="H16" s="383"/>
      <c r="I16" s="384"/>
    </row>
    <row r="17" spans="1:10" ht="15" customHeight="1" x14ac:dyDescent="0.2">
      <c r="A17" s="366"/>
      <c r="B17" s="342" t="s">
        <v>35</v>
      </c>
      <c r="C17" s="340"/>
      <c r="D17" s="340"/>
      <c r="E17" s="343"/>
      <c r="F17" s="333">
        <v>2026</v>
      </c>
      <c r="G17" s="334"/>
      <c r="H17" s="334"/>
      <c r="I17" s="335"/>
    </row>
    <row r="18" spans="1:10" ht="12" customHeight="1" x14ac:dyDescent="0.2">
      <c r="A18" s="366"/>
      <c r="B18" s="342"/>
      <c r="C18" s="340"/>
      <c r="D18" s="340"/>
      <c r="E18" s="343"/>
      <c r="F18" s="333"/>
      <c r="G18" s="334"/>
      <c r="H18" s="334"/>
      <c r="I18" s="335"/>
    </row>
    <row r="19" spans="1:10" ht="0.75" customHeight="1" x14ac:dyDescent="0.25">
      <c r="A19" s="366"/>
      <c r="B19" s="9"/>
      <c r="C19" s="10"/>
      <c r="D19" s="10"/>
      <c r="E19" s="11"/>
      <c r="F19" s="12"/>
      <c r="G19" s="13"/>
      <c r="H19" s="13"/>
      <c r="I19" s="14"/>
    </row>
    <row r="20" spans="1:10" ht="15" customHeight="1" x14ac:dyDescent="0.2">
      <c r="A20" s="366"/>
      <c r="B20" s="336" t="s">
        <v>36</v>
      </c>
      <c r="C20" s="337"/>
      <c r="D20" s="337"/>
      <c r="E20" s="338"/>
      <c r="F20" s="339">
        <f ca="1">'ÇÖB Bordrosu'!AM189+'ÇÖB Bordrosu'!AM193</f>
        <v>0</v>
      </c>
      <c r="G20" s="340"/>
      <c r="H20" s="340"/>
      <c r="I20" s="341"/>
      <c r="J20" s="1">
        <v>20</v>
      </c>
    </row>
    <row r="21" spans="1:10" ht="15" customHeight="1" x14ac:dyDescent="0.2">
      <c r="A21" s="366"/>
      <c r="B21" s="336"/>
      <c r="C21" s="337"/>
      <c r="D21" s="337"/>
      <c r="E21" s="338"/>
      <c r="F21" s="342"/>
      <c r="G21" s="340"/>
      <c r="H21" s="340"/>
      <c r="I21" s="341"/>
    </row>
    <row r="22" spans="1:10" ht="0.75" customHeight="1" x14ac:dyDescent="0.25">
      <c r="A22" s="366"/>
      <c r="B22" s="9"/>
      <c r="C22" s="10"/>
      <c r="D22" s="10"/>
      <c r="E22" s="11"/>
      <c r="F22" s="12" t="s">
        <v>37</v>
      </c>
      <c r="G22" s="13"/>
      <c r="H22" s="13"/>
      <c r="I22" s="14"/>
    </row>
    <row r="23" spans="1:10" ht="15" customHeight="1" x14ac:dyDescent="0.2">
      <c r="A23" s="366"/>
      <c r="B23" s="342" t="s">
        <v>38</v>
      </c>
      <c r="C23" s="340"/>
      <c r="D23" s="340"/>
      <c r="E23" s="343"/>
      <c r="F23" s="344" t="s">
        <v>39</v>
      </c>
      <c r="G23" s="345"/>
      <c r="H23" s="345"/>
      <c r="I23" s="346"/>
    </row>
    <row r="24" spans="1:10" ht="15" customHeight="1" x14ac:dyDescent="0.2">
      <c r="A24" s="366"/>
      <c r="B24" s="342"/>
      <c r="C24" s="340"/>
      <c r="D24" s="340"/>
      <c r="E24" s="343"/>
      <c r="F24" s="344"/>
      <c r="G24" s="345"/>
      <c r="H24" s="345"/>
      <c r="I24" s="346"/>
    </row>
    <row r="25" spans="1:10" ht="15" customHeight="1" x14ac:dyDescent="0.2">
      <c r="A25" s="366"/>
      <c r="B25" s="342" t="s">
        <v>40</v>
      </c>
      <c r="C25" s="340"/>
      <c r="D25" s="340"/>
      <c r="E25" s="343"/>
      <c r="F25" s="342" t="s">
        <v>41</v>
      </c>
      <c r="G25" s="340"/>
      <c r="H25" s="340"/>
      <c r="I25" s="341"/>
    </row>
    <row r="26" spans="1:10" ht="15.75" customHeight="1" x14ac:dyDescent="0.2">
      <c r="A26" s="366"/>
      <c r="B26" s="342"/>
      <c r="C26" s="340"/>
      <c r="D26" s="340"/>
      <c r="E26" s="343"/>
      <c r="F26" s="342"/>
      <c r="G26" s="340"/>
      <c r="H26" s="340"/>
      <c r="I26" s="341"/>
    </row>
    <row r="27" spans="1:10" ht="15" customHeight="1" x14ac:dyDescent="0.2">
      <c r="A27" s="366"/>
      <c r="B27" s="342" t="s">
        <v>107</v>
      </c>
      <c r="C27" s="340"/>
      <c r="D27" s="340"/>
      <c r="E27" s="343"/>
      <c r="F27" s="347">
        <f>'VERİ GİRİŞİ'!$U$1</f>
        <v>0</v>
      </c>
      <c r="G27" s="348"/>
      <c r="H27" s="348"/>
      <c r="I27" s="349"/>
    </row>
    <row r="28" spans="1:10" ht="15.75" customHeight="1" x14ac:dyDescent="0.2">
      <c r="A28" s="366"/>
      <c r="B28" s="342"/>
      <c r="C28" s="340"/>
      <c r="D28" s="340"/>
      <c r="E28" s="343"/>
      <c r="F28" s="350"/>
      <c r="G28" s="351"/>
      <c r="H28" s="351"/>
      <c r="I28" s="352"/>
    </row>
    <row r="29" spans="1:10" ht="15" x14ac:dyDescent="0.25">
      <c r="A29" s="367"/>
      <c r="B29" s="303" t="s">
        <v>106</v>
      </c>
      <c r="C29" s="304"/>
      <c r="D29" s="304"/>
      <c r="E29" s="305"/>
      <c r="F29" s="306">
        <f>'VERİ GİRİŞİ'!$U$2</f>
        <v>0</v>
      </c>
      <c r="G29" s="307"/>
      <c r="H29" s="307"/>
      <c r="I29" s="308"/>
    </row>
    <row r="30" spans="1:10" ht="16.5" customHeight="1" x14ac:dyDescent="0.2">
      <c r="A30" s="353" t="s">
        <v>42</v>
      </c>
      <c r="B30" s="354"/>
      <c r="C30" s="354"/>
      <c r="D30" s="354"/>
      <c r="E30" s="354"/>
      <c r="F30" s="354"/>
      <c r="G30" s="354"/>
      <c r="H30" s="354"/>
      <c r="I30" s="355"/>
    </row>
    <row r="31" spans="1:10" ht="20.25" customHeight="1" x14ac:dyDescent="0.2">
      <c r="A31" s="356" t="s">
        <v>66</v>
      </c>
      <c r="B31" s="357"/>
      <c r="C31" s="357"/>
      <c r="D31" s="357"/>
      <c r="E31" s="357"/>
      <c r="F31" s="357"/>
      <c r="G31" s="357"/>
      <c r="H31" s="357"/>
      <c r="I31" s="358"/>
    </row>
    <row r="32" spans="1:10" ht="14.25" customHeight="1" x14ac:dyDescent="0.2">
      <c r="A32" s="359"/>
      <c r="B32" s="360"/>
      <c r="C32" s="360"/>
      <c r="D32" s="360"/>
      <c r="E32" s="360"/>
      <c r="F32" s="360"/>
      <c r="G32" s="360"/>
      <c r="H32" s="360"/>
      <c r="I32" s="361"/>
    </row>
    <row r="33" spans="1:10" ht="14.25" customHeight="1" x14ac:dyDescent="0.2">
      <c r="A33" s="359"/>
      <c r="B33" s="360"/>
      <c r="C33" s="360"/>
      <c r="D33" s="360"/>
      <c r="E33" s="360"/>
      <c r="F33" s="360"/>
      <c r="G33" s="360"/>
      <c r="H33" s="360"/>
      <c r="I33" s="361"/>
    </row>
    <row r="34" spans="1:10" ht="48" customHeight="1" x14ac:dyDescent="0.2">
      <c r="A34" s="359"/>
      <c r="B34" s="360"/>
      <c r="C34" s="360"/>
      <c r="D34" s="360"/>
      <c r="E34" s="360"/>
      <c r="F34" s="360"/>
      <c r="G34" s="360"/>
      <c r="H34" s="360"/>
      <c r="I34" s="361"/>
    </row>
    <row r="35" spans="1:10" ht="14.25" customHeight="1" x14ac:dyDescent="0.2">
      <c r="A35" s="359"/>
      <c r="B35" s="360"/>
      <c r="C35" s="360"/>
      <c r="D35" s="360"/>
      <c r="E35" s="360"/>
      <c r="F35" s="360"/>
      <c r="G35" s="360"/>
      <c r="H35" s="360"/>
      <c r="I35" s="361"/>
    </row>
    <row r="36" spans="1:10" ht="45" customHeight="1" thickBot="1" x14ac:dyDescent="0.25">
      <c r="A36" s="362"/>
      <c r="B36" s="363"/>
      <c r="C36" s="363"/>
      <c r="D36" s="363"/>
      <c r="E36" s="363"/>
      <c r="F36" s="363"/>
      <c r="G36" s="363"/>
      <c r="H36" s="363"/>
      <c r="I36" s="364"/>
    </row>
    <row r="37" spans="1:10" x14ac:dyDescent="0.2">
      <c r="A37" s="15"/>
      <c r="B37" s="16"/>
      <c r="C37" s="16"/>
      <c r="D37" s="16"/>
      <c r="E37" s="16"/>
      <c r="F37" s="17"/>
      <c r="G37" s="16"/>
      <c r="H37" s="16"/>
      <c r="I37" s="16"/>
      <c r="J37" s="4"/>
    </row>
    <row r="38" spans="1:10" ht="15" customHeight="1" x14ac:dyDescent="0.25">
      <c r="A38" s="315" t="s">
        <v>43</v>
      </c>
      <c r="B38" s="316"/>
      <c r="C38" s="316"/>
      <c r="D38" s="316"/>
      <c r="E38" s="317"/>
      <c r="F38" s="18"/>
      <c r="G38" s="19"/>
      <c r="H38" s="319"/>
      <c r="I38" s="319"/>
      <c r="J38" s="8"/>
    </row>
    <row r="39" spans="1:10" ht="15" x14ac:dyDescent="0.25">
      <c r="A39" s="318"/>
      <c r="B39" s="316"/>
      <c r="C39" s="316"/>
      <c r="D39" s="316"/>
      <c r="E39" s="317"/>
      <c r="F39" s="18"/>
      <c r="G39" s="319" t="s">
        <v>44</v>
      </c>
      <c r="H39" s="319"/>
      <c r="I39" s="319"/>
      <c r="J39" s="8"/>
    </row>
    <row r="40" spans="1:10" ht="32.25" customHeight="1" x14ac:dyDescent="0.25">
      <c r="A40" s="318"/>
      <c r="B40" s="316"/>
      <c r="C40" s="316"/>
      <c r="D40" s="316"/>
      <c r="E40" s="317"/>
      <c r="F40" s="18"/>
      <c r="G40" s="320">
        <f ca="1">TODAY()</f>
        <v>46142</v>
      </c>
      <c r="H40" s="319"/>
      <c r="I40" s="319"/>
      <c r="J40" s="8"/>
    </row>
    <row r="41" spans="1:10" ht="24" customHeight="1" x14ac:dyDescent="0.2">
      <c r="A41" s="20"/>
      <c r="B41" s="21"/>
      <c r="C41" s="21"/>
      <c r="D41" s="21"/>
      <c r="E41" s="21"/>
      <c r="F41" s="18"/>
      <c r="G41" s="19"/>
      <c r="H41" s="19"/>
      <c r="I41" s="19"/>
      <c r="J41" s="8"/>
    </row>
    <row r="42" spans="1:10" ht="15" x14ac:dyDescent="0.25">
      <c r="A42" s="22"/>
      <c r="B42" s="314" t="s">
        <v>45</v>
      </c>
      <c r="C42" s="314"/>
      <c r="D42" s="314"/>
      <c r="E42" s="19"/>
      <c r="F42" s="18"/>
      <c r="G42" s="319" t="s">
        <v>46</v>
      </c>
      <c r="H42" s="319"/>
      <c r="I42" s="319"/>
      <c r="J42" s="8"/>
    </row>
    <row r="43" spans="1:10" ht="14.25" customHeight="1" x14ac:dyDescent="0.25">
      <c r="A43" s="22"/>
      <c r="B43" s="314" t="s">
        <v>67</v>
      </c>
      <c r="C43" s="314"/>
      <c r="D43" s="314"/>
      <c r="E43" s="19"/>
      <c r="F43" s="18"/>
      <c r="G43" s="19"/>
      <c r="H43" s="319"/>
      <c r="I43" s="319"/>
      <c r="J43" s="385"/>
    </row>
    <row r="44" spans="1:10" ht="15" x14ac:dyDescent="0.25">
      <c r="A44" s="23"/>
      <c r="B44" s="19"/>
      <c r="C44" s="19"/>
      <c r="D44" s="19"/>
      <c r="E44" s="19"/>
      <c r="F44" s="24" t="s">
        <v>48</v>
      </c>
      <c r="G44" s="19"/>
      <c r="H44" s="19"/>
      <c r="I44" s="19"/>
      <c r="J44" s="8"/>
    </row>
    <row r="45" spans="1:10" ht="15" x14ac:dyDescent="0.25">
      <c r="A45" s="309" t="str">
        <f>CONCATENATE("Adı Soyadı : "&amp;F27)</f>
        <v>Adı Soyadı : 0</v>
      </c>
      <c r="B45" s="319"/>
      <c r="C45" s="319"/>
      <c r="D45" s="319"/>
      <c r="E45" s="311"/>
      <c r="F45" s="24"/>
      <c r="G45" s="19"/>
      <c r="H45" s="19"/>
      <c r="I45" s="19"/>
      <c r="J45" s="8"/>
    </row>
    <row r="46" spans="1:10" ht="15" x14ac:dyDescent="0.25">
      <c r="A46" s="309" t="s">
        <v>47</v>
      </c>
      <c r="B46" s="310"/>
      <c r="C46" s="310"/>
      <c r="D46" s="310"/>
      <c r="E46" s="311"/>
      <c r="F46" s="312" t="s">
        <v>49</v>
      </c>
      <c r="G46" s="313"/>
      <c r="H46" s="314">
        <f>'VERİ GİRİŞİ'!$AD$1</f>
        <v>0</v>
      </c>
      <c r="I46" s="314"/>
      <c r="J46" s="8"/>
    </row>
    <row r="47" spans="1:10" ht="15" x14ac:dyDescent="0.25">
      <c r="A47" s="25"/>
      <c r="B47" s="26"/>
      <c r="C47" s="26"/>
      <c r="D47" s="26"/>
      <c r="E47" s="26"/>
      <c r="F47" s="24"/>
      <c r="G47" s="19"/>
      <c r="H47" s="19"/>
      <c r="I47" s="19"/>
      <c r="J47" s="8"/>
    </row>
    <row r="48" spans="1:10" ht="15" x14ac:dyDescent="0.25">
      <c r="A48" s="309" t="str">
        <f>CONCATENATE("Ünvanı: "&amp;F29)</f>
        <v>Ünvanı: 0</v>
      </c>
      <c r="B48" s="319"/>
      <c r="C48" s="319"/>
      <c r="D48" s="319"/>
      <c r="E48" s="311"/>
      <c r="F48" s="312" t="s">
        <v>108</v>
      </c>
      <c r="G48" s="313"/>
      <c r="H48" s="314">
        <f>'VERİ GİRİŞİ'!$AD$2</f>
        <v>0</v>
      </c>
      <c r="I48" s="314"/>
      <c r="J48" s="8"/>
    </row>
    <row r="49" spans="1:10" ht="13.5" thickBot="1" x14ac:dyDescent="0.25">
      <c r="A49" s="27"/>
      <c r="B49" s="28"/>
      <c r="C49" s="28"/>
      <c r="D49" s="28"/>
      <c r="E49" s="28"/>
      <c r="F49" s="29"/>
      <c r="G49" s="28"/>
      <c r="H49" s="28"/>
      <c r="I49" s="28"/>
      <c r="J49" s="30"/>
    </row>
    <row r="50" spans="1:10" ht="51" customHeight="1" x14ac:dyDescent="0.2"/>
  </sheetData>
  <mergeCells count="44">
    <mergeCell ref="A48:E48"/>
    <mergeCell ref="B42:D42"/>
    <mergeCell ref="G42:I42"/>
    <mergeCell ref="B43:D43"/>
    <mergeCell ref="H43:J43"/>
    <mergeCell ref="A45:E45"/>
    <mergeCell ref="F48:G48"/>
    <mergeCell ref="H48:I48"/>
    <mergeCell ref="B27:E28"/>
    <mergeCell ref="F27:I28"/>
    <mergeCell ref="A30:I30"/>
    <mergeCell ref="A31:I36"/>
    <mergeCell ref="B25:E26"/>
    <mergeCell ref="F25:I26"/>
    <mergeCell ref="A9:A29"/>
    <mergeCell ref="B9:E10"/>
    <mergeCell ref="F9:I10"/>
    <mergeCell ref="B11:E11"/>
    <mergeCell ref="F11:I11"/>
    <mergeCell ref="B12:E14"/>
    <mergeCell ref="F12:I14"/>
    <mergeCell ref="B15:E16"/>
    <mergeCell ref="F15:I16"/>
    <mergeCell ref="B17:E18"/>
    <mergeCell ref="F17:I18"/>
    <mergeCell ref="B20:E21"/>
    <mergeCell ref="F20:I21"/>
    <mergeCell ref="B23:E24"/>
    <mergeCell ref="F23:I24"/>
    <mergeCell ref="A8:I8"/>
    <mergeCell ref="A1:I1"/>
    <mergeCell ref="A3:B3"/>
    <mergeCell ref="H3:I3"/>
    <mergeCell ref="A4:I4"/>
    <mergeCell ref="C6:G6"/>
    <mergeCell ref="B29:E29"/>
    <mergeCell ref="F29:I29"/>
    <mergeCell ref="A46:E46"/>
    <mergeCell ref="F46:G46"/>
    <mergeCell ref="H46:I46"/>
    <mergeCell ref="A38:E40"/>
    <mergeCell ref="H38:I38"/>
    <mergeCell ref="G39:I39"/>
    <mergeCell ref="G40:I40"/>
  </mergeCells>
  <pageMargins left="0.7" right="0.7" top="0.75" bottom="0.75" header="0.3" footer="0.3"/>
  <pageSetup paperSize="9" scale="8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vt:i4>
      </vt:variant>
      <vt:variant>
        <vt:lpstr>Adlandırılmış Aralıklar</vt:lpstr>
      </vt:variant>
      <vt:variant>
        <vt:i4>3</vt:i4>
      </vt:variant>
    </vt:vector>
  </HeadingPairs>
  <TitlesOfParts>
    <vt:vector size="10" baseType="lpstr">
      <vt:lpstr>VERİ GİRİŞİ</vt:lpstr>
      <vt:lpstr>Ayarlar</vt:lpstr>
      <vt:lpstr>Katsayilar</vt:lpstr>
      <vt:lpstr>HESAPLAMA SAYFASI</vt:lpstr>
      <vt:lpstr>ÇÖB Bordrosu</vt:lpstr>
      <vt:lpstr>Banka Listesi</vt:lpstr>
      <vt:lpstr>HARCAMA TALİMATI</vt:lpstr>
      <vt:lpstr>'HARCAMA TALİMATI'!Yazdırma_Alanı</vt:lpstr>
      <vt:lpstr>'VERİ GİRİŞİ'!Yazdırma_Alanı</vt:lpstr>
      <vt:lpstr>'ÇÖB Bordrosu'!Yazdırma_Başlıkları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Ali Kemal GÜNGÖR</cp:lastModifiedBy>
  <cp:lastPrinted>2026-01-28T06:53:53Z</cp:lastPrinted>
  <dcterms:created xsi:type="dcterms:W3CDTF">2026-01-06T19:13:00Z</dcterms:created>
  <dcterms:modified xsi:type="dcterms:W3CDTF">2026-04-30T10:47:03Z</dcterms:modified>
</cp:coreProperties>
</file>